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60" windowWidth="20520" windowHeight="11640" activeTab="0"/>
  </bookViews>
  <sheets>
    <sheet name="LISTA DROGUERIA" sheetId="1" r:id="rId1"/>
    <sheet name="Hoja2" sheetId="2" r:id="rId2"/>
  </sheets>
  <definedNames>
    <definedName name="_xlnm.Print_Area" localSheetId="0">'LISTA DROGUERIA'!$A$1:$U$96</definedName>
  </definedNames>
  <calcPr fullCalcOnLoad="1"/>
</workbook>
</file>

<file path=xl/sharedStrings.xml><?xml version="1.0" encoding="utf-8"?>
<sst xmlns="http://schemas.openxmlformats.org/spreadsheetml/2006/main" count="316" uniqueCount="271">
  <si>
    <t>Código de barras</t>
  </si>
  <si>
    <t>Marca</t>
  </si>
  <si>
    <t>Descripción</t>
  </si>
  <si>
    <t>N. Touch</t>
  </si>
  <si>
    <t>Nuby</t>
  </si>
  <si>
    <t>0048526053643</t>
  </si>
  <si>
    <t>Chupete para frutas/red con tapa plástica protectora x1</t>
  </si>
  <si>
    <t>0048526052776</t>
  </si>
  <si>
    <t>Cucharas largas - cambian de color con la temperatura x2</t>
  </si>
  <si>
    <t>0048526001729</t>
  </si>
  <si>
    <t>Aspirador nasal y de oído de 4 elementos x1</t>
  </si>
  <si>
    <t>0048526047727</t>
  </si>
  <si>
    <t>Set de manicure - Tijera, alicate y lima x1</t>
  </si>
  <si>
    <t>0048526007547</t>
  </si>
  <si>
    <t>Set de 3 cepillos de dientes para bebes x1</t>
  </si>
  <si>
    <t>0048526054190</t>
  </si>
  <si>
    <t>Bowl de colores con tapa y cuchara, incluye ventosa</t>
  </si>
  <si>
    <t>0048526986514</t>
  </si>
  <si>
    <t>Chupete PRIMA con dibujos variados - ortodóncico -Pequeño x1</t>
  </si>
  <si>
    <t>0048526986521</t>
  </si>
  <si>
    <t>Chupete PRIMA con dibujos variados - ortodóncico -Mediano x1</t>
  </si>
  <si>
    <t>0048526057061</t>
  </si>
  <si>
    <t>Sujetachupetes con clip de metal x1</t>
  </si>
  <si>
    <t>Mamadera Natural Nurser - boca súper a. con colores y dibujos 180ml x1</t>
  </si>
  <si>
    <t>Mamadera Natural Nurser - boca súper a. con colores y dibujos 270ml x1</t>
  </si>
  <si>
    <t>Mamadera Natural Nurser - boca súper a. con colores y dibujos 360ml x1</t>
  </si>
  <si>
    <t>0048526004546</t>
  </si>
  <si>
    <t>Mordillo redondo con gel para refrigerar x1</t>
  </si>
  <si>
    <t>0048526004782</t>
  </si>
  <si>
    <t>Mordillo de bichitos en forma de collar x1</t>
  </si>
  <si>
    <t>Plato termico con cuchara, incluye ventosa</t>
  </si>
  <si>
    <t>Mamadera triple flujo  - 240ml x1</t>
  </si>
  <si>
    <t>0048526677627</t>
  </si>
  <si>
    <t>0048526004553</t>
  </si>
  <si>
    <t>Mordillo de llaves con gel x 1</t>
  </si>
  <si>
    <t>Costo S/IVA</t>
  </si>
  <si>
    <t>Cepillo limpiamamaderas doble uso con esponja</t>
  </si>
  <si>
    <t>SUG. Publico</t>
  </si>
  <si>
    <t>Dispenser para leche en polvo - 3 compartimientos x1</t>
  </si>
  <si>
    <t>0048526220007</t>
  </si>
  <si>
    <t>Snack Keeper - Cerealero Monstruo x 1</t>
  </si>
  <si>
    <t>0048526220205</t>
  </si>
  <si>
    <t>Plato Monstruo con garras x 1</t>
  </si>
  <si>
    <t>0048526006182</t>
  </si>
  <si>
    <t>Chupete Mordillo 100% silicona</t>
  </si>
  <si>
    <t>0048526006649</t>
  </si>
  <si>
    <t xml:space="preserve">Mordillo SPIN mover y girar </t>
  </si>
  <si>
    <t>0048526007820</t>
  </si>
  <si>
    <t>Mordillo banana 100% silicona</t>
  </si>
  <si>
    <t>0048526007110</t>
  </si>
  <si>
    <t>Cepillo y peine con mangos en varios colores y con dibujos x1</t>
  </si>
  <si>
    <t>0048526988105</t>
  </si>
  <si>
    <t>Chupete silicona c/amortiguación -Mediano x1</t>
  </si>
  <si>
    <t>0048526988778</t>
  </si>
  <si>
    <t>Chupete de colores -Pequeño x1</t>
  </si>
  <si>
    <t>0048526988785</t>
  </si>
  <si>
    <t>Chupete de colores -Mediano x1</t>
  </si>
  <si>
    <t>0048526014866</t>
  </si>
  <si>
    <t>0048526011933</t>
  </si>
  <si>
    <t>0048526011926</t>
  </si>
  <si>
    <t>0048526923946</t>
  </si>
  <si>
    <t>0793585828441</t>
  </si>
  <si>
    <t>Esponja con forma de Cucurucho x 1</t>
  </si>
  <si>
    <t>COSTO S/IVA</t>
  </si>
  <si>
    <t>BEMAR DISTRIBUIDORA</t>
  </si>
  <si>
    <t>info@bemardistribuidora.com.ar</t>
  </si>
  <si>
    <t>www.bemardistribuidora.com.ar</t>
  </si>
  <si>
    <t>ACCESORIOS</t>
  </si>
  <si>
    <t>CHUPETES</t>
  </si>
  <si>
    <t>MAMADERAS</t>
  </si>
  <si>
    <t>MORDILLOS</t>
  </si>
  <si>
    <t>Codigo</t>
  </si>
  <si>
    <t>CANT.</t>
  </si>
  <si>
    <t>N53643</t>
  </si>
  <si>
    <t>N52776</t>
  </si>
  <si>
    <t>N07110</t>
  </si>
  <si>
    <t>N01729</t>
  </si>
  <si>
    <t>N47727</t>
  </si>
  <si>
    <t>N07547</t>
  </si>
  <si>
    <t>N20007</t>
  </si>
  <si>
    <t>N20205</t>
  </si>
  <si>
    <t>N28441</t>
  </si>
  <si>
    <t>N54190</t>
  </si>
  <si>
    <t>N77627</t>
  </si>
  <si>
    <t>N88105</t>
  </si>
  <si>
    <t>N86514</t>
  </si>
  <si>
    <t>N86521</t>
  </si>
  <si>
    <t>N88778</t>
  </si>
  <si>
    <t>N88785</t>
  </si>
  <si>
    <t>N57061</t>
  </si>
  <si>
    <t>N14866</t>
  </si>
  <si>
    <t>N11933</t>
  </si>
  <si>
    <t>N11926</t>
  </si>
  <si>
    <t>N23946</t>
  </si>
  <si>
    <t>N06182</t>
  </si>
  <si>
    <t>N04546</t>
  </si>
  <si>
    <t>N06649</t>
  </si>
  <si>
    <t>N04553</t>
  </si>
  <si>
    <t>N07820</t>
  </si>
  <si>
    <t>N04782</t>
  </si>
  <si>
    <t>TETINAS Y REPUESTOS</t>
  </si>
  <si>
    <t>0048526676200</t>
  </si>
  <si>
    <t>N76200</t>
  </si>
  <si>
    <t>Tetina s. ancha, sirve para todas las mamaderas N. Touch - flujo lento x1</t>
  </si>
  <si>
    <t>0048526676217</t>
  </si>
  <si>
    <t>N76217</t>
  </si>
  <si>
    <t>Tetina s. ancha, sirve para todas las mamaderas N. Touch - flujo medio x1</t>
  </si>
  <si>
    <t>0048526676224</t>
  </si>
  <si>
    <t>N76224</t>
  </si>
  <si>
    <t>Tetina s. ancha, sirve para todas las mamaderas N. Touch - flujo rápido x1</t>
  </si>
  <si>
    <t>7798164549024</t>
  </si>
  <si>
    <t>N49024</t>
  </si>
  <si>
    <t>Boquilla vaso 9925</t>
  </si>
  <si>
    <t>7798164549048</t>
  </si>
  <si>
    <t>N49048</t>
  </si>
  <si>
    <t>Sorbete vaso 9923</t>
  </si>
  <si>
    <t>7798164549000</t>
  </si>
  <si>
    <t>N49000</t>
  </si>
  <si>
    <t>Sorbete grueso vaso 9693AR y 9845</t>
  </si>
  <si>
    <t>7798164549017</t>
  </si>
  <si>
    <t>N49017</t>
  </si>
  <si>
    <t>Boquilla para vaso 9648</t>
  </si>
  <si>
    <t>7798164549031</t>
  </si>
  <si>
    <t>N49031</t>
  </si>
  <si>
    <t>Boquilla para vaso 9866</t>
  </si>
  <si>
    <t>7798164549055</t>
  </si>
  <si>
    <t>N49055</t>
  </si>
  <si>
    <t>Bouqilla para vaso 22040 Monster</t>
  </si>
  <si>
    <t>VASOS</t>
  </si>
  <si>
    <t>0048526096411</t>
  </si>
  <si>
    <t>N96411</t>
  </si>
  <si>
    <t>Vaso mágico, térmico, antiderrames con dibujos 3D - 330ml x1</t>
  </si>
  <si>
    <t>0048526096404</t>
  </si>
  <si>
    <t>N96404</t>
  </si>
  <si>
    <t>Vaso mágico, térmico, con sorbete antiderrames con dibujos 3D - 330ml x1</t>
  </si>
  <si>
    <t>0048526100897</t>
  </si>
  <si>
    <t>N00897</t>
  </si>
  <si>
    <t>Vaso CLICK, térmico, antiderrames - 270ml x1</t>
  </si>
  <si>
    <t>0048526103669</t>
  </si>
  <si>
    <t>N03669</t>
  </si>
  <si>
    <t>Vaso antiderrame con boquilla rigida 270 ml x 1</t>
  </si>
  <si>
    <t>0048526098149</t>
  </si>
  <si>
    <t>N98149</t>
  </si>
  <si>
    <t>Vaso con sorbete antiderrame, con tapa deslizante - 270 ml x1</t>
  </si>
  <si>
    <t>0048526100491</t>
  </si>
  <si>
    <t>N00491</t>
  </si>
  <si>
    <t>Vaso con manijas y boquilla de silicona - 240ml x1</t>
  </si>
  <si>
    <t>0048526103027</t>
  </si>
  <si>
    <t>N03027</t>
  </si>
  <si>
    <t>Vaso con manijas y boquilla flujo directo - 240 ml x1</t>
  </si>
  <si>
    <t>0048526103515</t>
  </si>
  <si>
    <t>N03515</t>
  </si>
  <si>
    <t>Vaso de agarre con boquilla flujo directo - 300ml x1</t>
  </si>
  <si>
    <t>0048526104116</t>
  </si>
  <si>
    <t>N04116</t>
  </si>
  <si>
    <t>Vaso 360 WONDER 300ml x 1</t>
  </si>
  <si>
    <t>0048526096480</t>
  </si>
  <si>
    <t>N96480</t>
  </si>
  <si>
    <t>Vaso de agarre con boquilla integral de silicona y tapa protectora- 295ml x1</t>
  </si>
  <si>
    <t>0048526099238</t>
  </si>
  <si>
    <t>N99238</t>
  </si>
  <si>
    <t>0048526012510</t>
  </si>
  <si>
    <t>N12510</t>
  </si>
  <si>
    <t>Vaso con boquilla POP con clip y tapa - 330 ml x 1</t>
  </si>
  <si>
    <t>0048526103713</t>
  </si>
  <si>
    <t>N03713</t>
  </si>
  <si>
    <t>Vaso TWIST con sorbeta antiderrame - 300 ml x 1</t>
  </si>
  <si>
    <t>0048526099498</t>
  </si>
  <si>
    <t>N99498</t>
  </si>
  <si>
    <t>Vaso con sorbete rigido y manija 300 ml x 1</t>
  </si>
  <si>
    <t>0048526012978</t>
  </si>
  <si>
    <t>N12978</t>
  </si>
  <si>
    <t>Vaso REFLEX con manija boton y tapa 360 ml x 1</t>
  </si>
  <si>
    <t>0048526098453</t>
  </si>
  <si>
    <t>N98453</t>
  </si>
  <si>
    <t>Vaso con manijas y sorbete antiderrame, con tapa deslizante - 240ml x1</t>
  </si>
  <si>
    <t>0048526098538</t>
  </si>
  <si>
    <t>N98538</t>
  </si>
  <si>
    <t>Vaso con manijas acolchadas y boquilla de silicona, con tapa 240ml x1</t>
  </si>
  <si>
    <t>0048526220403</t>
  </si>
  <si>
    <t>N20403</t>
  </si>
  <si>
    <t>Vaso Monstruo con boquilla de silicona Antiderrame - 210 ml x 1</t>
  </si>
  <si>
    <t>0048526104109</t>
  </si>
  <si>
    <t>N04109</t>
  </si>
  <si>
    <t>Vaso 360 WONDER con asas 240ml x1</t>
  </si>
  <si>
    <t xml:space="preserve">TOTAL </t>
  </si>
  <si>
    <t>TOTAL CON IVA</t>
  </si>
  <si>
    <t>JUGUETES</t>
  </si>
  <si>
    <t>0048526007813</t>
  </si>
  <si>
    <t>N07813</t>
  </si>
  <si>
    <t>Aspirador nasal con boquilla y filtro</t>
  </si>
  <si>
    <t>0048526055647</t>
  </si>
  <si>
    <t>N55647</t>
  </si>
  <si>
    <t xml:space="preserve">Cerealero Design x 1 </t>
  </si>
  <si>
    <t>0048526043019</t>
  </si>
  <si>
    <t>N43019</t>
  </si>
  <si>
    <t xml:space="preserve">Babero Design con botones x 1 </t>
  </si>
  <si>
    <t>0048526042784</t>
  </si>
  <si>
    <t>N42784</t>
  </si>
  <si>
    <t>Babero con velcro y atrapamigas x 1</t>
  </si>
  <si>
    <t>0048526928002</t>
  </si>
  <si>
    <t>N28002</t>
  </si>
  <si>
    <t>Pato p/ bañadera con sensor de temperatura x 1</t>
  </si>
  <si>
    <t>0048526062003</t>
  </si>
  <si>
    <t>N62003</t>
  </si>
  <si>
    <t>Submarino a cuerda p/ bañadera x 1</t>
  </si>
  <si>
    <t>0048526066070</t>
  </si>
  <si>
    <t>N66070</t>
  </si>
  <si>
    <t>Movil giratorio p/mesa c/figuras y ventosa</t>
  </si>
  <si>
    <t>0048526061310</t>
  </si>
  <si>
    <t>N61310</t>
  </si>
  <si>
    <t>Movil de peluche colgante p/ el cochecito x 1</t>
  </si>
  <si>
    <t>0048526066360</t>
  </si>
  <si>
    <t>N66360</t>
  </si>
  <si>
    <t>Pelota de peluche interactiva x 1</t>
  </si>
  <si>
    <t>0048526061426</t>
  </si>
  <si>
    <t>N61426</t>
  </si>
  <si>
    <t>Juego de red y figuras p/pescar  en la bañadera x 1</t>
  </si>
  <si>
    <t>0048526061457</t>
  </si>
  <si>
    <t>Tortuga flotante con efecto ducha</t>
  </si>
  <si>
    <t>0048526006830</t>
  </si>
  <si>
    <t>N06830</t>
  </si>
  <si>
    <t>Mordillo pelota x 1</t>
  </si>
  <si>
    <t>0048526005024</t>
  </si>
  <si>
    <t>N05024</t>
  </si>
  <si>
    <t>Mordillo articulado x 1</t>
  </si>
  <si>
    <t>0048526053629</t>
  </si>
  <si>
    <t>N53629</t>
  </si>
  <si>
    <t>Repuesto red chupete de fruta x 1</t>
  </si>
  <si>
    <t>7798164549062</t>
  </si>
  <si>
    <t>N49062</t>
  </si>
  <si>
    <t>Repuesto de silicona para vasos Wonder</t>
  </si>
  <si>
    <t>0048526104369</t>
  </si>
  <si>
    <t>N04369</t>
  </si>
  <si>
    <t>0048526056071</t>
  </si>
  <si>
    <t>N56071</t>
  </si>
  <si>
    <t>Vaso con interior de acero inoxidable y tapa x 1</t>
  </si>
  <si>
    <t>0048526104925</t>
  </si>
  <si>
    <t>N04925</t>
  </si>
  <si>
    <t xml:space="preserve">Vaso con sorbete y porta cereales con tapa x 1 </t>
  </si>
  <si>
    <t>0048526007448</t>
  </si>
  <si>
    <t>N07448</t>
  </si>
  <si>
    <t>Cepillo y peine de colores NUEVO x 1</t>
  </si>
  <si>
    <t>Vaso 360 WONDER con dibujos 3 D y asas 240 ml x 1</t>
  </si>
  <si>
    <t>N61457</t>
  </si>
  <si>
    <t>Vaso con sorbete de silicona y tapa protectora- 300 MLX 1</t>
  </si>
  <si>
    <t>0048526104277</t>
  </si>
  <si>
    <t>N04277</t>
  </si>
  <si>
    <t>Vaso 360 WONDER con grip  3D 300 ml x 1</t>
  </si>
  <si>
    <t>0048526241750</t>
  </si>
  <si>
    <t>N41750</t>
  </si>
  <si>
    <t>Mini mamadera dosificadora de 15 ml</t>
  </si>
  <si>
    <t>LISTA DE PRECIOS</t>
  </si>
  <si>
    <t>6953775658034</t>
  </si>
  <si>
    <t>N58034</t>
  </si>
  <si>
    <t>Termometro infrarrojo - Precision 0,2 c</t>
  </si>
  <si>
    <t>0048526055852</t>
  </si>
  <si>
    <t>N55852</t>
  </si>
  <si>
    <t>0048526055166</t>
  </si>
  <si>
    <t>N55166</t>
  </si>
  <si>
    <t>0048526106387</t>
  </si>
  <si>
    <t>N06387</t>
  </si>
  <si>
    <t>Vaso 360 SMART Edge c/asas desmontables 300 ml</t>
  </si>
  <si>
    <t>TEL 4794-5629 / 4711-7846</t>
  </si>
  <si>
    <t>0048526069392</t>
  </si>
  <si>
    <t>N69392</t>
  </si>
  <si>
    <t>Mordillo Avocado de silicona y madera</t>
  </si>
  <si>
    <t>0048526911998</t>
  </si>
  <si>
    <t>N11998</t>
  </si>
  <si>
    <t xml:space="preserve">Vasos Sip N' Stack x 4 unidades </t>
  </si>
  <si>
    <t>MAYO 2023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</si>
</sst>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\ #,##0.00"/>
    <numFmt numFmtId="189" formatCode="#,##0.00\ [$ARS]"/>
    <numFmt numFmtId="190" formatCode="[$$-2C0A]\ #,##0.00"/>
    <numFmt numFmtId="191" formatCode="[$$-2C0A]\ #,##0.00;[$$-2C0A]\ \-#,##0.00"/>
    <numFmt numFmtId="192" formatCode="0.0%"/>
    <numFmt numFmtId="193" formatCode="0.000%"/>
    <numFmt numFmtId="194" formatCode="#,##0.00\ _€"/>
    <numFmt numFmtId="195" formatCode="#,##0.00_-\ [$$-2C0A]"/>
    <numFmt numFmtId="196" formatCode="#,##0.000000_-\ [$$-2C0A]"/>
    <numFmt numFmtId="197" formatCode="&quot; &quot;&quot;$&quot;* #,##0.00&quot; &quot;;&quot; &quot;&quot;$&quot;* \(#,##0.00\);&quot; &quot;&quot;$&quot;* &quot;-&quot;??&quot; &quot;"/>
    <numFmt numFmtId="198" formatCode="&quot;$&quot;\ #,##0.0;[Red]&quot;$&quot;\ \-#,##0.0"/>
    <numFmt numFmtId="199" formatCode="_(&quot;$&quot;* #,##0.0_);_(&quot;$&quot;* \(#,##0.0\);_(&quot;$&quot;* &quot;-&quot;??_);_(@_)"/>
    <numFmt numFmtId="200" formatCode="_(&quot;$&quot;* #,##0_);_(&quot;$&quot;* \(#,##0\);_(&quot;$&quot;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sz val="12"/>
      <color indexed="55"/>
      <name val="Calibri"/>
      <family val="2"/>
    </font>
    <font>
      <b/>
      <sz val="12"/>
      <color indexed="8"/>
      <name val="Calibri"/>
      <family val="2"/>
    </font>
    <font>
      <sz val="16"/>
      <color indexed="8"/>
      <name val="Verdana"/>
      <family val="2"/>
    </font>
    <font>
      <sz val="16"/>
      <name val="Calibri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55"/>
      <name val="Arial"/>
      <family val="2"/>
    </font>
    <font>
      <b/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2"/>
      <color indexed="8"/>
      <name val="Arial"/>
      <family val="2"/>
    </font>
    <font>
      <sz val="22"/>
      <color indexed="5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6.6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u val="single"/>
      <sz val="20"/>
      <color indexed="39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u val="single"/>
      <sz val="20"/>
      <color theme="10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10" fontId="3" fillId="0" borderId="0" xfId="0" applyNumberFormat="1" applyFont="1" applyAlignment="1">
      <alignment/>
    </xf>
    <xf numFmtId="10" fontId="3" fillId="33" borderId="0" xfId="0" applyNumberFormat="1" applyFont="1" applyFill="1" applyAlignment="1">
      <alignment/>
    </xf>
    <xf numFmtId="10" fontId="3" fillId="0" borderId="0" xfId="0" applyNumberFormat="1" applyFont="1" applyAlignment="1">
      <alignment/>
    </xf>
    <xf numFmtId="10" fontId="3" fillId="33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1" fillId="0" borderId="0" xfId="50" applyNumberFormat="1" applyFont="1" applyAlignment="1">
      <alignment/>
    </xf>
    <xf numFmtId="0" fontId="0" fillId="0" borderId="0" xfId="0" applyBorder="1" applyAlignment="1">
      <alignment/>
    </xf>
    <xf numFmtId="49" fontId="1" fillId="0" borderId="0" xfId="50" applyNumberFormat="1" applyFont="1" applyBorder="1" applyAlignment="1">
      <alignment/>
    </xf>
    <xf numFmtId="190" fontId="0" fillId="0" borderId="0" xfId="0" applyNumberFormat="1" applyAlignment="1">
      <alignment horizontal="center"/>
    </xf>
    <xf numFmtId="190" fontId="1" fillId="0" borderId="0" xfId="50" applyNumberFormat="1" applyFont="1" applyAlignment="1">
      <alignment horizontal="center"/>
    </xf>
    <xf numFmtId="190" fontId="2" fillId="0" borderId="0" xfId="50" applyNumberFormat="1" applyFont="1" applyAlignment="1">
      <alignment horizontal="center"/>
    </xf>
    <xf numFmtId="0" fontId="4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10" fontId="5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left"/>
    </xf>
    <xf numFmtId="197" fontId="0" fillId="33" borderId="0" xfId="0" applyNumberFormat="1" applyFont="1" applyFill="1" applyBorder="1" applyAlignment="1">
      <alignment/>
    </xf>
    <xf numFmtId="197" fontId="62" fillId="33" borderId="0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45" applyFont="1" applyAlignment="1">
      <alignment/>
    </xf>
    <xf numFmtId="49" fontId="67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190" fontId="67" fillId="0" borderId="12" xfId="0" applyNumberFormat="1" applyFont="1" applyBorder="1" applyAlignment="1">
      <alignment horizontal="center" vertical="top" wrapText="1"/>
    </xf>
    <xf numFmtId="190" fontId="67" fillId="0" borderId="13" xfId="0" applyNumberFormat="1" applyFont="1" applyBorder="1" applyAlignment="1">
      <alignment horizontal="center" vertical="top" wrapText="1"/>
    </xf>
    <xf numFmtId="190" fontId="67" fillId="0" borderId="14" xfId="50" applyNumberFormat="1" applyFont="1" applyBorder="1" applyAlignment="1">
      <alignment vertical="top" wrapText="1"/>
    </xf>
    <xf numFmtId="49" fontId="9" fillId="0" borderId="0" xfId="0" applyNumberFormat="1" applyFont="1" applyBorder="1" applyAlignment="1" quotePrefix="1">
      <alignment/>
    </xf>
    <xf numFmtId="0" fontId="9" fillId="0" borderId="0" xfId="0" applyFont="1" applyBorder="1" applyAlignment="1">
      <alignment/>
    </xf>
    <xf numFmtId="190" fontId="68" fillId="0" borderId="0" xfId="54" applyNumberFormat="1" applyFont="1" applyBorder="1" applyAlignment="1">
      <alignment horizontal="center"/>
    </xf>
    <xf numFmtId="178" fontId="9" fillId="0" borderId="0" xfId="50" applyFont="1" applyBorder="1" applyAlignment="1">
      <alignment horizontal="center" vertical="center"/>
    </xf>
    <xf numFmtId="49" fontId="68" fillId="0" borderId="0" xfId="0" applyNumberFormat="1" applyFont="1" applyBorder="1" applyAlignment="1" quotePrefix="1">
      <alignment/>
    </xf>
    <xf numFmtId="0" fontId="68" fillId="0" borderId="0" xfId="0" applyFont="1" applyBorder="1" applyAlignment="1">
      <alignment/>
    </xf>
    <xf numFmtId="190" fontId="68" fillId="0" borderId="0" xfId="0" applyNumberFormat="1" applyFont="1" applyBorder="1" applyAlignment="1">
      <alignment horizontal="center"/>
    </xf>
    <xf numFmtId="49" fontId="63" fillId="0" borderId="0" xfId="0" applyNumberFormat="1" applyFont="1" applyBorder="1" applyAlignment="1">
      <alignment/>
    </xf>
    <xf numFmtId="190" fontId="63" fillId="0" borderId="0" xfId="0" applyNumberFormat="1" applyFont="1" applyBorder="1" applyAlignment="1">
      <alignment horizontal="center"/>
    </xf>
    <xf numFmtId="0" fontId="64" fillId="0" borderId="10" xfId="0" applyFont="1" applyBorder="1" applyAlignment="1">
      <alignment/>
    </xf>
    <xf numFmtId="190" fontId="67" fillId="0" borderId="0" xfId="50" applyNumberFormat="1" applyFont="1" applyBorder="1" applyAlignment="1">
      <alignment vertical="top" wrapText="1"/>
    </xf>
    <xf numFmtId="0" fontId="64" fillId="0" borderId="15" xfId="0" applyFont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8" fontId="10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190" fontId="68" fillId="33" borderId="0" xfId="54" applyNumberFormat="1" applyFont="1" applyFill="1" applyBorder="1" applyAlignment="1">
      <alignment horizontal="center"/>
    </xf>
    <xf numFmtId="0" fontId="68" fillId="33" borderId="0" xfId="0" applyFont="1" applyFill="1" applyBorder="1" applyAlignment="1">
      <alignment/>
    </xf>
    <xf numFmtId="0" fontId="63" fillId="33" borderId="0" xfId="0" applyFont="1" applyFill="1" applyBorder="1" applyAlignment="1">
      <alignment/>
    </xf>
    <xf numFmtId="49" fontId="9" fillId="33" borderId="0" xfId="0" applyNumberFormat="1" applyFont="1" applyFill="1" applyBorder="1" applyAlignment="1" quotePrefix="1">
      <alignment/>
    </xf>
    <xf numFmtId="178" fontId="9" fillId="33" borderId="0" xfId="50" applyFont="1" applyFill="1" applyBorder="1" applyAlignment="1">
      <alignment horizontal="center" vertical="center"/>
    </xf>
    <xf numFmtId="49" fontId="11" fillId="0" borderId="0" xfId="50" applyNumberFormat="1" applyFont="1" applyAlignment="1">
      <alignment/>
    </xf>
    <xf numFmtId="0" fontId="69" fillId="33" borderId="0" xfId="0" applyFont="1" applyFill="1" applyAlignment="1">
      <alignment/>
    </xf>
    <xf numFmtId="178" fontId="13" fillId="0" borderId="0" xfId="50" applyFont="1" applyBorder="1" applyAlignment="1">
      <alignment horizontal="center" vertical="center"/>
    </xf>
    <xf numFmtId="0" fontId="69" fillId="0" borderId="0" xfId="0" applyFont="1" applyBorder="1" applyAlignment="1">
      <alignment/>
    </xf>
    <xf numFmtId="0" fontId="14" fillId="33" borderId="0" xfId="0" applyFont="1" applyFill="1" applyBorder="1" applyAlignment="1">
      <alignment horizontal="left"/>
    </xf>
    <xf numFmtId="190" fontId="16" fillId="33" borderId="0" xfId="0" applyNumberFormat="1" applyFont="1" applyFill="1" applyBorder="1" applyAlignment="1">
      <alignment/>
    </xf>
    <xf numFmtId="49" fontId="13" fillId="0" borderId="0" xfId="0" applyNumberFormat="1" applyFont="1" applyBorder="1" applyAlignment="1" quotePrefix="1">
      <alignment/>
    </xf>
    <xf numFmtId="0" fontId="13" fillId="0" borderId="0" xfId="0" applyFont="1" applyBorder="1" applyAlignment="1">
      <alignment/>
    </xf>
    <xf numFmtId="190" fontId="69" fillId="0" borderId="0" xfId="54" applyNumberFormat="1" applyFont="1" applyBorder="1" applyAlignment="1">
      <alignment horizontal="center"/>
    </xf>
    <xf numFmtId="178" fontId="15" fillId="0" borderId="0" xfId="50" applyFont="1" applyBorder="1" applyAlignment="1">
      <alignment horizontal="center" vertical="center"/>
    </xf>
    <xf numFmtId="190" fontId="16" fillId="33" borderId="0" xfId="0" applyNumberFormat="1" applyFont="1" applyFill="1" applyBorder="1" applyAlignment="1">
      <alignment/>
    </xf>
    <xf numFmtId="0" fontId="12" fillId="34" borderId="16" xfId="0" applyFont="1" applyFill="1" applyBorder="1" applyAlignment="1">
      <alignment horizontal="left"/>
    </xf>
    <xf numFmtId="0" fontId="13" fillId="34" borderId="16" xfId="0" applyFont="1" applyFill="1" applyBorder="1" applyAlignment="1">
      <alignment/>
    </xf>
    <xf numFmtId="0" fontId="14" fillId="34" borderId="16" xfId="0" applyFont="1" applyFill="1" applyBorder="1" applyAlignment="1">
      <alignment horizontal="left"/>
    </xf>
    <xf numFmtId="0" fontId="69" fillId="34" borderId="16" xfId="0" applyFont="1" applyFill="1" applyBorder="1" applyAlignment="1">
      <alignment/>
    </xf>
    <xf numFmtId="0" fontId="69" fillId="34" borderId="0" xfId="0" applyFont="1" applyFill="1" applyAlignment="1">
      <alignment/>
    </xf>
    <xf numFmtId="190" fontId="69" fillId="34" borderId="17" xfId="0" applyNumberFormat="1" applyFont="1" applyFill="1" applyBorder="1" applyAlignment="1">
      <alignment/>
    </xf>
    <xf numFmtId="0" fontId="70" fillId="33" borderId="18" xfId="0" applyFont="1" applyFill="1" applyBorder="1" applyAlignment="1">
      <alignment/>
    </xf>
    <xf numFmtId="0" fontId="70" fillId="33" borderId="19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190" fontId="70" fillId="0" borderId="19" xfId="54" applyNumberFormat="1" applyFont="1" applyBorder="1" applyAlignment="1">
      <alignment horizontal="center"/>
    </xf>
    <xf numFmtId="200" fontId="18" fillId="0" borderId="19" xfId="50" applyNumberFormat="1" applyFont="1" applyBorder="1" applyAlignment="1">
      <alignment horizontal="center" vertical="center"/>
    </xf>
    <xf numFmtId="178" fontId="18" fillId="0" borderId="0" xfId="50" applyFont="1" applyBorder="1" applyAlignment="1">
      <alignment horizontal="center" vertical="center"/>
    </xf>
    <xf numFmtId="190" fontId="70" fillId="0" borderId="17" xfId="0" applyNumberFormat="1" applyFont="1" applyBorder="1" applyAlignment="1">
      <alignment/>
    </xf>
    <xf numFmtId="49" fontId="70" fillId="33" borderId="18" xfId="0" applyNumberFormat="1" applyFont="1" applyFill="1" applyBorder="1" applyAlignment="1">
      <alignment horizontal="center"/>
    </xf>
    <xf numFmtId="49" fontId="70" fillId="35" borderId="19" xfId="0" applyNumberFormat="1" applyFont="1" applyFill="1" applyBorder="1" applyAlignment="1">
      <alignment/>
    </xf>
    <xf numFmtId="49" fontId="18" fillId="33" borderId="19" xfId="0" applyNumberFormat="1" applyFont="1" applyFill="1" applyBorder="1" applyAlignment="1" quotePrefix="1">
      <alignment horizontal="center"/>
    </xf>
    <xf numFmtId="0" fontId="18" fillId="33" borderId="19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20" xfId="0" applyFont="1" applyFill="1" applyBorder="1" applyAlignment="1">
      <alignment/>
    </xf>
    <xf numFmtId="49" fontId="70" fillId="35" borderId="19" xfId="0" applyNumberFormat="1" applyFont="1" applyFill="1" applyBorder="1" applyAlignment="1">
      <alignment horizontal="center"/>
    </xf>
    <xf numFmtId="49" fontId="70" fillId="33" borderId="19" xfId="0" applyNumberFormat="1" applyFont="1" applyFill="1" applyBorder="1" applyAlignment="1" quotePrefix="1">
      <alignment horizontal="center"/>
    </xf>
    <xf numFmtId="0" fontId="70" fillId="33" borderId="19" xfId="0" applyFont="1" applyFill="1" applyBorder="1" applyAlignment="1">
      <alignment/>
    </xf>
    <xf numFmtId="0" fontId="70" fillId="33" borderId="20" xfId="0" applyFont="1" applyFill="1" applyBorder="1" applyAlignment="1">
      <alignment/>
    </xf>
    <xf numFmtId="49" fontId="18" fillId="33" borderId="19" xfId="0" applyNumberFormat="1" applyFont="1" applyFill="1" applyBorder="1" applyAlignment="1">
      <alignment horizontal="center"/>
    </xf>
    <xf numFmtId="49" fontId="18" fillId="0" borderId="19" xfId="0" applyNumberFormat="1" applyFont="1" applyBorder="1" applyAlignment="1" quotePrefix="1">
      <alignment horizontal="center"/>
    </xf>
    <xf numFmtId="49" fontId="18" fillId="0" borderId="18" xfId="0" applyNumberFormat="1" applyFont="1" applyBorder="1" applyAlignment="1" quotePrefix="1">
      <alignment horizontal="center"/>
    </xf>
    <xf numFmtId="0" fontId="18" fillId="33" borderId="18" xfId="0" applyFont="1" applyFill="1" applyBorder="1" applyAlignment="1">
      <alignment/>
    </xf>
    <xf numFmtId="0" fontId="18" fillId="33" borderId="18" xfId="0" applyFont="1" applyFill="1" applyBorder="1" applyAlignment="1">
      <alignment horizontal="center"/>
    </xf>
    <xf numFmtId="0" fontId="18" fillId="33" borderId="21" xfId="0" applyFont="1" applyFill="1" applyBorder="1" applyAlignment="1">
      <alignment/>
    </xf>
    <xf numFmtId="190" fontId="70" fillId="0" borderId="18" xfId="54" applyNumberFormat="1" applyFont="1" applyBorder="1" applyAlignment="1">
      <alignment horizontal="center"/>
    </xf>
    <xf numFmtId="190" fontId="70" fillId="0" borderId="22" xfId="0" applyNumberFormat="1" applyFont="1" applyBorder="1" applyAlignment="1">
      <alignment/>
    </xf>
    <xf numFmtId="49" fontId="18" fillId="34" borderId="23" xfId="0" applyNumberFormat="1" applyFont="1" applyFill="1" applyBorder="1" applyAlignment="1" quotePrefix="1">
      <alignment horizontal="center"/>
    </xf>
    <xf numFmtId="0" fontId="18" fillId="34" borderId="23" xfId="0" applyFont="1" applyFill="1" applyBorder="1" applyAlignment="1">
      <alignment/>
    </xf>
    <xf numFmtId="0" fontId="19" fillId="34" borderId="23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190" fontId="70" fillId="34" borderId="23" xfId="54" applyNumberFormat="1" applyFont="1" applyFill="1" applyBorder="1" applyAlignment="1">
      <alignment horizontal="center"/>
    </xf>
    <xf numFmtId="178" fontId="18" fillId="34" borderId="23" xfId="50" applyFont="1" applyFill="1" applyBorder="1" applyAlignment="1">
      <alignment horizontal="center" vertical="center"/>
    </xf>
    <xf numFmtId="178" fontId="18" fillId="34" borderId="0" xfId="50" applyFont="1" applyFill="1" applyBorder="1" applyAlignment="1">
      <alignment horizontal="center" vertical="center"/>
    </xf>
    <xf numFmtId="190" fontId="70" fillId="34" borderId="24" xfId="0" applyNumberFormat="1" applyFont="1" applyFill="1" applyBorder="1" applyAlignment="1">
      <alignment/>
    </xf>
    <xf numFmtId="0" fontId="18" fillId="33" borderId="16" xfId="0" applyFont="1" applyFill="1" applyBorder="1" applyAlignment="1">
      <alignment/>
    </xf>
    <xf numFmtId="190" fontId="70" fillId="0" borderId="16" xfId="54" applyNumberFormat="1" applyFont="1" applyBorder="1" applyAlignment="1">
      <alignment horizontal="center"/>
    </xf>
    <xf numFmtId="0" fontId="17" fillId="34" borderId="25" xfId="0" applyFont="1" applyFill="1" applyBorder="1" applyAlignment="1">
      <alignment horizontal="left"/>
    </xf>
    <xf numFmtId="0" fontId="18" fillId="34" borderId="25" xfId="0" applyFont="1" applyFill="1" applyBorder="1" applyAlignment="1">
      <alignment/>
    </xf>
    <xf numFmtId="190" fontId="70" fillId="34" borderId="25" xfId="54" applyNumberFormat="1" applyFont="1" applyFill="1" applyBorder="1" applyAlignment="1">
      <alignment horizontal="center"/>
    </xf>
    <xf numFmtId="0" fontId="70" fillId="34" borderId="0" xfId="0" applyFont="1" applyFill="1" applyAlignment="1">
      <alignment/>
    </xf>
    <xf numFmtId="190" fontId="70" fillId="34" borderId="22" xfId="0" applyNumberFormat="1" applyFont="1" applyFill="1" applyBorder="1" applyAlignment="1">
      <alignment/>
    </xf>
    <xf numFmtId="190" fontId="70" fillId="0" borderId="26" xfId="54" applyNumberFormat="1" applyFont="1" applyBorder="1" applyAlignment="1">
      <alignment horizontal="center"/>
    </xf>
    <xf numFmtId="8" fontId="20" fillId="33" borderId="0" xfId="0" applyNumberFormat="1" applyFont="1" applyFill="1" applyBorder="1" applyAlignment="1">
      <alignment horizontal="center"/>
    </xf>
    <xf numFmtId="49" fontId="70" fillId="0" borderId="19" xfId="0" applyNumberFormat="1" applyFont="1" applyFill="1" applyBorder="1" applyAlignment="1" quotePrefix="1">
      <alignment horizontal="center"/>
    </xf>
    <xf numFmtId="0" fontId="70" fillId="0" borderId="19" xfId="0" applyFont="1" applyFill="1" applyBorder="1" applyAlignment="1">
      <alignment/>
    </xf>
    <xf numFmtId="0" fontId="70" fillId="0" borderId="19" xfId="0" applyFont="1" applyFill="1" applyBorder="1" applyAlignment="1">
      <alignment horizontal="center"/>
    </xf>
    <xf numFmtId="0" fontId="18" fillId="0" borderId="19" xfId="0" applyFont="1" applyBorder="1" applyAlignment="1">
      <alignment/>
    </xf>
    <xf numFmtId="0" fontId="17" fillId="34" borderId="16" xfId="0" applyFont="1" applyFill="1" applyBorder="1" applyAlignment="1">
      <alignment horizontal="left"/>
    </xf>
    <xf numFmtId="0" fontId="70" fillId="34" borderId="16" xfId="0" applyFont="1" applyFill="1" applyBorder="1" applyAlignment="1">
      <alignment/>
    </xf>
    <xf numFmtId="190" fontId="70" fillId="34" borderId="19" xfId="54" applyNumberFormat="1" applyFont="1" applyFill="1" applyBorder="1" applyAlignment="1">
      <alignment horizontal="center"/>
    </xf>
    <xf numFmtId="190" fontId="70" fillId="34" borderId="17" xfId="0" applyNumberFormat="1" applyFont="1" applyFill="1" applyBorder="1" applyAlignment="1">
      <alignment/>
    </xf>
    <xf numFmtId="49" fontId="70" fillId="0" borderId="19" xfId="0" applyNumberFormat="1" applyFont="1" applyBorder="1" applyAlignment="1" quotePrefix="1">
      <alignment horizontal="center"/>
    </xf>
    <xf numFmtId="0" fontId="18" fillId="0" borderId="19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7" fillId="34" borderId="23" xfId="0" applyFont="1" applyFill="1" applyBorder="1" applyAlignment="1">
      <alignment horizontal="left"/>
    </xf>
    <xf numFmtId="190" fontId="70" fillId="34" borderId="27" xfId="54" applyNumberFormat="1" applyFont="1" applyFill="1" applyBorder="1" applyAlignment="1">
      <alignment horizontal="center"/>
    </xf>
    <xf numFmtId="8" fontId="20" fillId="33" borderId="19" xfId="0" applyNumberFormat="1" applyFont="1" applyFill="1" applyBorder="1" applyAlignment="1">
      <alignment horizontal="center"/>
    </xf>
    <xf numFmtId="8" fontId="20" fillId="33" borderId="28" xfId="0" applyNumberFormat="1" applyFont="1" applyFill="1" applyBorder="1" applyAlignment="1">
      <alignment horizontal="left"/>
    </xf>
    <xf numFmtId="190" fontId="70" fillId="0" borderId="24" xfId="0" applyNumberFormat="1" applyFont="1" applyBorder="1" applyAlignment="1">
      <alignment/>
    </xf>
    <xf numFmtId="0" fontId="70" fillId="34" borderId="23" xfId="0" applyFont="1" applyFill="1" applyBorder="1" applyAlignment="1">
      <alignment/>
    </xf>
    <xf numFmtId="0" fontId="70" fillId="34" borderId="0" xfId="0" applyFont="1" applyFill="1" applyBorder="1" applyAlignment="1">
      <alignment/>
    </xf>
    <xf numFmtId="190" fontId="70" fillId="33" borderId="18" xfId="54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190" fontId="70" fillId="34" borderId="26" xfId="54" applyNumberFormat="1" applyFont="1" applyFill="1" applyBorder="1" applyAlignment="1">
      <alignment horizontal="center"/>
    </xf>
    <xf numFmtId="190" fontId="70" fillId="33" borderId="19" xfId="54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/>
    </xf>
    <xf numFmtId="8" fontId="20" fillId="33" borderId="0" xfId="0" applyNumberFormat="1" applyFont="1" applyFill="1" applyBorder="1" applyAlignment="1">
      <alignment horizontal="left"/>
    </xf>
    <xf numFmtId="0" fontId="17" fillId="34" borderId="23" xfId="0" applyFont="1" applyFill="1" applyBorder="1" applyAlignment="1">
      <alignment horizontal="left"/>
    </xf>
    <xf numFmtId="0" fontId="14" fillId="33" borderId="25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1066800</xdr:colOff>
      <xdr:row>0</xdr:row>
      <xdr:rowOff>0</xdr:rowOff>
    </xdr:from>
    <xdr:to>
      <xdr:col>13</xdr:col>
      <xdr:colOff>438150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1495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emardistribuidora.com.ar" TargetMode="External" /><Relationship Id="rId2" Type="http://schemas.openxmlformats.org/officeDocument/2006/relationships/hyperlink" Target="http://www.bemardistribuidora.com.a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Z110"/>
  <sheetViews>
    <sheetView showGridLines="0" tabSelected="1" view="pageBreakPreview" zoomScale="50" zoomScaleNormal="80" zoomScaleSheetLayoutView="50" zoomScalePageLayoutView="0" workbookViewId="0" topLeftCell="L78">
      <selection activeCell="R97" sqref="R97"/>
    </sheetView>
  </sheetViews>
  <sheetFormatPr defaultColWidth="9.140625" defaultRowHeight="15"/>
  <cols>
    <col min="1" max="11" width="1.7109375" style="0" hidden="1" customWidth="1"/>
    <col min="12" max="12" width="31.8515625" style="2" customWidth="1"/>
    <col min="13" max="13" width="10.8515625" style="0" hidden="1" customWidth="1"/>
    <col min="14" max="14" width="17.7109375" style="0" customWidth="1"/>
    <col min="15" max="15" width="13.7109375" style="0" customWidth="1"/>
    <col min="16" max="16" width="110.7109375" style="0" customWidth="1"/>
    <col min="17" max="17" width="15.7109375" style="21" hidden="1" customWidth="1"/>
    <col min="18" max="18" width="20.7109375" style="21" customWidth="1"/>
    <col min="19" max="19" width="20.7109375" style="16" customWidth="1"/>
    <col min="20" max="20" width="0.2890625" style="16" customWidth="1"/>
    <col min="21" max="21" width="20.7109375" style="19" customWidth="1"/>
    <col min="22" max="22" width="9.140625" style="17" customWidth="1"/>
    <col min="23" max="23" width="9.140625" style="11" customWidth="1"/>
  </cols>
  <sheetData>
    <row r="1" spans="11:21" ht="30" customHeight="1">
      <c r="K1" s="35"/>
      <c r="P1" s="36" t="s">
        <v>64</v>
      </c>
      <c r="Q1" s="22"/>
      <c r="R1" s="22"/>
      <c r="S1" s="64" t="s">
        <v>252</v>
      </c>
      <c r="T1" s="18"/>
      <c r="U1" s="20"/>
    </row>
    <row r="2" spans="16:21" ht="30" customHeight="1">
      <c r="P2" s="34" t="s">
        <v>263</v>
      </c>
      <c r="Q2" s="22"/>
      <c r="R2" s="22"/>
      <c r="S2" s="64" t="s">
        <v>270</v>
      </c>
      <c r="T2" s="18"/>
      <c r="U2" s="20"/>
    </row>
    <row r="3" spans="16:21" ht="24.75" customHeight="1">
      <c r="P3" s="37" t="s">
        <v>65</v>
      </c>
      <c r="Q3" s="22"/>
      <c r="R3" s="22"/>
      <c r="S3" s="18"/>
      <c r="T3" s="18"/>
      <c r="U3" s="20"/>
    </row>
    <row r="4" spans="16:21" ht="24.75" customHeight="1" thickBot="1">
      <c r="P4" s="37" t="s">
        <v>66</v>
      </c>
      <c r="Q4" s="23"/>
      <c r="R4" s="23"/>
      <c r="S4" s="18"/>
      <c r="T4" s="18"/>
      <c r="U4" s="20"/>
    </row>
    <row r="5" spans="12:21" ht="34.5" customHeight="1" thickBot="1">
      <c r="L5" s="38" t="s">
        <v>0</v>
      </c>
      <c r="M5" s="39" t="s">
        <v>1</v>
      </c>
      <c r="N5" s="39" t="s">
        <v>71</v>
      </c>
      <c r="O5" s="53" t="s">
        <v>72</v>
      </c>
      <c r="P5" s="40" t="s">
        <v>2</v>
      </c>
      <c r="Q5" s="41" t="s">
        <v>35</v>
      </c>
      <c r="R5" s="42" t="s">
        <v>63</v>
      </c>
      <c r="S5" s="43" t="s">
        <v>37</v>
      </c>
      <c r="T5" s="54"/>
      <c r="U5" s="55" t="s">
        <v>185</v>
      </c>
    </row>
    <row r="6" spans="12:21" ht="34.5" customHeight="1">
      <c r="L6" s="75" t="s">
        <v>67</v>
      </c>
      <c r="M6" s="75"/>
      <c r="N6" s="75"/>
      <c r="O6" s="76"/>
      <c r="P6" s="75"/>
      <c r="Q6" s="75"/>
      <c r="R6" s="77"/>
      <c r="S6" s="78"/>
      <c r="T6" s="79"/>
      <c r="U6" s="80">
        <f aca="true" t="shared" si="0" ref="U6:U67">SUM(O6*R6)</f>
        <v>0</v>
      </c>
    </row>
    <row r="7" spans="12:26" ht="45" customHeight="1">
      <c r="L7" s="88" t="s">
        <v>253</v>
      </c>
      <c r="M7" s="81"/>
      <c r="N7" s="82" t="s">
        <v>254</v>
      </c>
      <c r="O7" s="83"/>
      <c r="P7" s="89" t="s">
        <v>255</v>
      </c>
      <c r="Q7" s="84"/>
      <c r="R7" s="84"/>
      <c r="S7" s="85">
        <f aca="true" t="shared" si="1" ref="S7:S26">R7*1.6975</f>
        <v>0</v>
      </c>
      <c r="T7" s="86"/>
      <c r="U7" s="87">
        <f t="shared" si="0"/>
        <v>0</v>
      </c>
      <c r="V7" s="3"/>
      <c r="W7" s="12"/>
      <c r="X7" s="4"/>
      <c r="Y7" s="4"/>
      <c r="Z7" s="7"/>
    </row>
    <row r="8" spans="9:23" s="7" customFormat="1" ht="45" customHeight="1">
      <c r="I8"/>
      <c r="L8" s="90" t="s">
        <v>256</v>
      </c>
      <c r="M8" s="91" t="s">
        <v>4</v>
      </c>
      <c r="N8" s="92" t="s">
        <v>257</v>
      </c>
      <c r="O8" s="92"/>
      <c r="P8" s="93" t="s">
        <v>38</v>
      </c>
      <c r="Q8" s="84">
        <v>68.9</v>
      </c>
      <c r="R8" s="84">
        <v>1319.39</v>
      </c>
      <c r="S8" s="85">
        <f t="shared" si="1"/>
        <v>2239.664525</v>
      </c>
      <c r="T8" s="86"/>
      <c r="U8" s="87">
        <f t="shared" si="0"/>
        <v>0</v>
      </c>
      <c r="V8" s="24"/>
      <c r="W8" s="14"/>
    </row>
    <row r="9" spans="12:25" s="7" customFormat="1" ht="45" customHeight="1">
      <c r="L9" s="90" t="s">
        <v>5</v>
      </c>
      <c r="M9" s="91" t="s">
        <v>4</v>
      </c>
      <c r="N9" s="92" t="s">
        <v>73</v>
      </c>
      <c r="O9" s="92"/>
      <c r="P9" s="93" t="s">
        <v>6</v>
      </c>
      <c r="Q9" s="84">
        <v>103.35</v>
      </c>
      <c r="R9" s="84">
        <v>2061.46</v>
      </c>
      <c r="S9" s="85">
        <f t="shared" si="1"/>
        <v>3499.3283500000002</v>
      </c>
      <c r="T9" s="86"/>
      <c r="U9" s="87">
        <f t="shared" si="0"/>
        <v>0</v>
      </c>
      <c r="V9" s="9"/>
      <c r="W9" s="13"/>
      <c r="X9" s="5"/>
      <c r="Y9" s="5"/>
    </row>
    <row r="10" spans="12:25" s="7" customFormat="1" ht="45" customHeight="1">
      <c r="L10" s="94" t="s">
        <v>258</v>
      </c>
      <c r="M10" s="91" t="s">
        <v>4</v>
      </c>
      <c r="N10" s="92" t="s">
        <v>259</v>
      </c>
      <c r="O10" s="92"/>
      <c r="P10" s="93" t="s">
        <v>36</v>
      </c>
      <c r="Q10" s="84">
        <v>86.99</v>
      </c>
      <c r="R10" s="84">
        <v>1488.31</v>
      </c>
      <c r="S10" s="85">
        <f t="shared" si="1"/>
        <v>2526.4062249999997</v>
      </c>
      <c r="T10" s="86"/>
      <c r="U10" s="87">
        <f t="shared" si="0"/>
        <v>0</v>
      </c>
      <c r="V10" s="17"/>
      <c r="W10" s="11"/>
      <c r="X10"/>
      <c r="Y10"/>
    </row>
    <row r="11" spans="12:25" s="7" customFormat="1" ht="45" customHeight="1">
      <c r="L11" s="90" t="s">
        <v>7</v>
      </c>
      <c r="M11" s="91" t="s">
        <v>4</v>
      </c>
      <c r="N11" s="92" t="s">
        <v>74</v>
      </c>
      <c r="O11" s="92"/>
      <c r="P11" s="93" t="s">
        <v>8</v>
      </c>
      <c r="Q11" s="84">
        <v>68.9</v>
      </c>
      <c r="R11" s="84">
        <v>1401.84</v>
      </c>
      <c r="S11" s="85">
        <f t="shared" si="1"/>
        <v>2379.6234</v>
      </c>
      <c r="T11" s="86"/>
      <c r="U11" s="87">
        <f t="shared" si="0"/>
        <v>0</v>
      </c>
      <c r="V11" s="17"/>
      <c r="W11" s="11"/>
      <c r="X11"/>
      <c r="Y11"/>
    </row>
    <row r="12" spans="12:25" s="7" customFormat="1" ht="45" customHeight="1">
      <c r="L12" s="95" t="s">
        <v>49</v>
      </c>
      <c r="M12" s="96" t="s">
        <v>4</v>
      </c>
      <c r="N12" s="82" t="s">
        <v>75</v>
      </c>
      <c r="O12" s="92"/>
      <c r="P12" s="97" t="s">
        <v>50</v>
      </c>
      <c r="Q12" s="84">
        <v>68.9</v>
      </c>
      <c r="R12" s="84">
        <v>1401.84</v>
      </c>
      <c r="S12" s="85">
        <f t="shared" si="1"/>
        <v>2379.6234</v>
      </c>
      <c r="T12" s="86"/>
      <c r="U12" s="87">
        <f t="shared" si="0"/>
        <v>0</v>
      </c>
      <c r="V12" s="3"/>
      <c r="W12" s="12"/>
      <c r="X12" s="4"/>
      <c r="Y12" s="4"/>
    </row>
    <row r="13" spans="12:25" s="7" customFormat="1" ht="45" customHeight="1">
      <c r="L13" s="95" t="s">
        <v>240</v>
      </c>
      <c r="M13" s="96"/>
      <c r="N13" s="82" t="s">
        <v>241</v>
      </c>
      <c r="O13" s="92"/>
      <c r="P13" s="97" t="s">
        <v>242</v>
      </c>
      <c r="Q13" s="84"/>
      <c r="R13" s="84">
        <v>1814.11</v>
      </c>
      <c r="S13" s="85">
        <f t="shared" si="1"/>
        <v>3079.451725</v>
      </c>
      <c r="T13" s="86"/>
      <c r="U13" s="87">
        <f t="shared" si="0"/>
        <v>0</v>
      </c>
      <c r="V13" s="3"/>
      <c r="W13" s="12"/>
      <c r="X13" s="4"/>
      <c r="Y13" s="4"/>
    </row>
    <row r="14" spans="12:25" s="7" customFormat="1" ht="45" customHeight="1">
      <c r="L14" s="90" t="s">
        <v>9</v>
      </c>
      <c r="M14" s="91" t="s">
        <v>4</v>
      </c>
      <c r="N14" s="92" t="s">
        <v>76</v>
      </c>
      <c r="O14" s="92"/>
      <c r="P14" s="93" t="s">
        <v>10</v>
      </c>
      <c r="Q14" s="84">
        <v>62.63</v>
      </c>
      <c r="R14" s="84">
        <v>1319.39</v>
      </c>
      <c r="S14" s="85">
        <f t="shared" si="1"/>
        <v>2239.664525</v>
      </c>
      <c r="T14" s="86"/>
      <c r="U14" s="87">
        <f t="shared" si="0"/>
        <v>0</v>
      </c>
      <c r="V14" s="3"/>
      <c r="W14" s="12"/>
      <c r="X14" s="4"/>
      <c r="Y14" s="4"/>
    </row>
    <row r="15" spans="12:25" s="7" customFormat="1" ht="45" customHeight="1">
      <c r="L15" s="90" t="s">
        <v>188</v>
      </c>
      <c r="M15" s="91"/>
      <c r="N15" s="92" t="s">
        <v>189</v>
      </c>
      <c r="O15" s="92"/>
      <c r="P15" s="93" t="s">
        <v>190</v>
      </c>
      <c r="Q15" s="84"/>
      <c r="R15" s="84">
        <v>2350.12</v>
      </c>
      <c r="S15" s="85">
        <f t="shared" si="1"/>
        <v>3989.3287</v>
      </c>
      <c r="T15" s="86"/>
      <c r="U15" s="87">
        <f t="shared" si="0"/>
        <v>0</v>
      </c>
      <c r="V15" s="3"/>
      <c r="W15" s="12"/>
      <c r="X15" s="4"/>
      <c r="Y15" s="4"/>
    </row>
    <row r="16" spans="12:25" s="7" customFormat="1" ht="45" customHeight="1">
      <c r="L16" s="98" t="s">
        <v>249</v>
      </c>
      <c r="M16" s="91"/>
      <c r="N16" s="92" t="s">
        <v>250</v>
      </c>
      <c r="O16" s="92"/>
      <c r="P16" s="93" t="s">
        <v>251</v>
      </c>
      <c r="Q16" s="84"/>
      <c r="R16" s="84">
        <v>1319.39</v>
      </c>
      <c r="S16" s="85">
        <f t="shared" si="1"/>
        <v>2239.664525</v>
      </c>
      <c r="T16" s="86"/>
      <c r="U16" s="87">
        <f t="shared" si="0"/>
        <v>0</v>
      </c>
      <c r="V16" s="3"/>
      <c r="W16" s="12"/>
      <c r="X16" s="4"/>
      <c r="Y16" s="4"/>
    </row>
    <row r="17" spans="12:25" s="7" customFormat="1" ht="45" customHeight="1">
      <c r="L17" s="90" t="s">
        <v>11</v>
      </c>
      <c r="M17" s="91" t="s">
        <v>4</v>
      </c>
      <c r="N17" s="92" t="s">
        <v>77</v>
      </c>
      <c r="O17" s="92"/>
      <c r="P17" s="93" t="s">
        <v>12</v>
      </c>
      <c r="Q17" s="84">
        <v>119</v>
      </c>
      <c r="R17" s="84">
        <v>2556.18</v>
      </c>
      <c r="S17" s="85">
        <f t="shared" si="1"/>
        <v>4339.1155499999995</v>
      </c>
      <c r="T17" s="86"/>
      <c r="U17" s="87">
        <f t="shared" si="0"/>
        <v>0</v>
      </c>
      <c r="V17" s="3"/>
      <c r="W17" s="12"/>
      <c r="X17" s="4"/>
      <c r="Y17" s="4"/>
    </row>
    <row r="18" spans="12:23" s="7" customFormat="1" ht="45" customHeight="1">
      <c r="L18" s="90" t="s">
        <v>13</v>
      </c>
      <c r="M18" s="91" t="s">
        <v>4</v>
      </c>
      <c r="N18" s="92" t="s">
        <v>78</v>
      </c>
      <c r="O18" s="92"/>
      <c r="P18" s="93" t="s">
        <v>14</v>
      </c>
      <c r="Q18" s="84">
        <v>112.75</v>
      </c>
      <c r="R18" s="84">
        <v>2267.67</v>
      </c>
      <c r="S18" s="85">
        <f t="shared" si="1"/>
        <v>3849.369825</v>
      </c>
      <c r="T18" s="86"/>
      <c r="U18" s="87">
        <f t="shared" si="0"/>
        <v>0</v>
      </c>
      <c r="V18" s="24"/>
      <c r="W18" s="14"/>
    </row>
    <row r="19" spans="12:23" s="7" customFormat="1" ht="45" customHeight="1">
      <c r="L19" s="90" t="s">
        <v>191</v>
      </c>
      <c r="M19" s="91"/>
      <c r="N19" s="92" t="s">
        <v>192</v>
      </c>
      <c r="O19" s="92"/>
      <c r="P19" s="93" t="s">
        <v>193</v>
      </c>
      <c r="Q19" s="84"/>
      <c r="R19" s="84">
        <v>1731.65</v>
      </c>
      <c r="S19" s="85">
        <f t="shared" si="1"/>
        <v>2939.475875</v>
      </c>
      <c r="T19" s="86"/>
      <c r="U19" s="87">
        <f t="shared" si="0"/>
        <v>0</v>
      </c>
      <c r="V19" s="24"/>
      <c r="W19" s="14"/>
    </row>
    <row r="20" spans="12:23" s="7" customFormat="1" ht="45" customHeight="1">
      <c r="L20" s="90" t="s">
        <v>39</v>
      </c>
      <c r="M20" s="91" t="s">
        <v>4</v>
      </c>
      <c r="N20" s="92" t="s">
        <v>79</v>
      </c>
      <c r="O20" s="92"/>
      <c r="P20" s="93" t="s">
        <v>40</v>
      </c>
      <c r="Q20" s="84">
        <v>153.11</v>
      </c>
      <c r="R20" s="84">
        <v>2638.64</v>
      </c>
      <c r="S20" s="85">
        <f t="shared" si="1"/>
        <v>4479.0914</v>
      </c>
      <c r="T20" s="86"/>
      <c r="U20" s="87">
        <f t="shared" si="0"/>
        <v>0</v>
      </c>
      <c r="V20" s="24"/>
      <c r="W20" s="14"/>
    </row>
    <row r="21" spans="12:25" s="7" customFormat="1" ht="45" customHeight="1">
      <c r="L21" s="99" t="s">
        <v>41</v>
      </c>
      <c r="M21" s="91" t="s">
        <v>4</v>
      </c>
      <c r="N21" s="92" t="s">
        <v>80</v>
      </c>
      <c r="O21" s="92"/>
      <c r="P21" s="97" t="s">
        <v>42</v>
      </c>
      <c r="Q21" s="84">
        <v>133.88</v>
      </c>
      <c r="R21" s="84">
        <v>2556.18</v>
      </c>
      <c r="S21" s="85">
        <f t="shared" si="1"/>
        <v>4339.1155499999995</v>
      </c>
      <c r="T21" s="86"/>
      <c r="U21" s="87">
        <f t="shared" si="0"/>
        <v>0</v>
      </c>
      <c r="V21" s="3"/>
      <c r="W21" s="12"/>
      <c r="X21" s="4"/>
      <c r="Y21" s="4"/>
    </row>
    <row r="22" spans="12:25" s="7" customFormat="1" ht="45" customHeight="1">
      <c r="L22" s="99" t="s">
        <v>61</v>
      </c>
      <c r="M22" s="91"/>
      <c r="N22" s="92" t="s">
        <v>81</v>
      </c>
      <c r="O22" s="92"/>
      <c r="P22" s="97" t="s">
        <v>62</v>
      </c>
      <c r="Q22" s="84">
        <v>77.12</v>
      </c>
      <c r="R22" s="84">
        <v>1443</v>
      </c>
      <c r="S22" s="85">
        <f t="shared" si="1"/>
        <v>2449.4925</v>
      </c>
      <c r="T22" s="86"/>
      <c r="U22" s="87">
        <f t="shared" si="0"/>
        <v>0</v>
      </c>
      <c r="V22" s="32"/>
      <c r="W22" s="12"/>
      <c r="X22" s="4"/>
      <c r="Y22" s="4"/>
    </row>
    <row r="23" spans="12:25" s="7" customFormat="1" ht="45" customHeight="1">
      <c r="L23" s="90" t="s">
        <v>194</v>
      </c>
      <c r="M23" s="91"/>
      <c r="N23" s="92" t="s">
        <v>195</v>
      </c>
      <c r="O23" s="92"/>
      <c r="P23" s="97" t="s">
        <v>196</v>
      </c>
      <c r="Q23" s="84"/>
      <c r="R23" s="84">
        <v>1772.81</v>
      </c>
      <c r="S23" s="85">
        <f t="shared" si="1"/>
        <v>3009.344975</v>
      </c>
      <c r="T23" s="86"/>
      <c r="U23" s="87">
        <f t="shared" si="0"/>
        <v>0</v>
      </c>
      <c r="V23" s="32"/>
      <c r="W23" s="12"/>
      <c r="X23" s="4"/>
      <c r="Y23" s="4"/>
    </row>
    <row r="24" spans="12:25" s="7" customFormat="1" ht="45" customHeight="1">
      <c r="L24" s="90" t="s">
        <v>197</v>
      </c>
      <c r="M24" s="91"/>
      <c r="N24" s="92" t="s">
        <v>198</v>
      </c>
      <c r="O24" s="92"/>
      <c r="P24" s="97" t="s">
        <v>199</v>
      </c>
      <c r="Q24" s="84"/>
      <c r="R24" s="84">
        <v>1484.29</v>
      </c>
      <c r="S24" s="85">
        <f t="shared" si="1"/>
        <v>2519.5822749999998</v>
      </c>
      <c r="T24" s="86"/>
      <c r="U24" s="87">
        <f t="shared" si="0"/>
        <v>0</v>
      </c>
      <c r="V24" s="32"/>
      <c r="W24" s="12"/>
      <c r="X24" s="4"/>
      <c r="Y24" s="4"/>
    </row>
    <row r="25" spans="12:23" s="7" customFormat="1" ht="45" customHeight="1">
      <c r="L25" s="90" t="s">
        <v>15</v>
      </c>
      <c r="M25" s="91" t="s">
        <v>4</v>
      </c>
      <c r="N25" s="92" t="s">
        <v>82</v>
      </c>
      <c r="O25" s="92"/>
      <c r="P25" s="93" t="s">
        <v>16</v>
      </c>
      <c r="Q25" s="84">
        <v>103.35</v>
      </c>
      <c r="R25" s="84">
        <v>2226.37</v>
      </c>
      <c r="S25" s="85">
        <f t="shared" si="1"/>
        <v>3779.263075</v>
      </c>
      <c r="T25" s="86"/>
      <c r="U25" s="87">
        <f t="shared" si="0"/>
        <v>0</v>
      </c>
      <c r="V25" s="24"/>
      <c r="W25" s="14"/>
    </row>
    <row r="26" spans="12:23" s="7" customFormat="1" ht="45" customHeight="1">
      <c r="L26" s="100" t="s">
        <v>32</v>
      </c>
      <c r="M26" s="101" t="s">
        <v>4</v>
      </c>
      <c r="N26" s="102" t="s">
        <v>83</v>
      </c>
      <c r="O26" s="102"/>
      <c r="P26" s="103" t="s">
        <v>30</v>
      </c>
      <c r="Q26" s="104">
        <v>156.59</v>
      </c>
      <c r="R26" s="104">
        <v>3298.4</v>
      </c>
      <c r="S26" s="85">
        <f t="shared" si="1"/>
        <v>5599.034000000001</v>
      </c>
      <c r="T26" s="86"/>
      <c r="U26" s="105">
        <f t="shared" si="0"/>
        <v>0</v>
      </c>
      <c r="V26" s="24"/>
      <c r="W26" s="14"/>
    </row>
    <row r="27" spans="12:23" s="7" customFormat="1" ht="34.5" customHeight="1">
      <c r="L27" s="106"/>
      <c r="M27" s="107"/>
      <c r="N27" s="108" t="s">
        <v>187</v>
      </c>
      <c r="O27" s="109"/>
      <c r="P27" s="107"/>
      <c r="Q27" s="110"/>
      <c r="R27" s="110"/>
      <c r="S27" s="111"/>
      <c r="T27" s="112"/>
      <c r="U27" s="113">
        <f t="shared" si="0"/>
        <v>0</v>
      </c>
      <c r="V27" s="24"/>
      <c r="W27" s="14"/>
    </row>
    <row r="28" spans="12:23" s="7" customFormat="1" ht="45" customHeight="1">
      <c r="L28" s="90" t="s">
        <v>200</v>
      </c>
      <c r="M28" s="114"/>
      <c r="N28" s="92" t="s">
        <v>201</v>
      </c>
      <c r="O28" s="92"/>
      <c r="P28" s="114" t="s">
        <v>202</v>
      </c>
      <c r="Q28" s="115"/>
      <c r="R28" s="84"/>
      <c r="S28" s="85">
        <f aca="true" t="shared" si="2" ref="S28:S34">R28*1.6975</f>
        <v>0</v>
      </c>
      <c r="T28" s="86"/>
      <c r="U28" s="87">
        <f t="shared" si="0"/>
        <v>0</v>
      </c>
      <c r="V28" s="24"/>
      <c r="W28" s="14"/>
    </row>
    <row r="29" spans="12:23" s="7" customFormat="1" ht="45" customHeight="1">
      <c r="L29" s="90" t="s">
        <v>203</v>
      </c>
      <c r="M29" s="114"/>
      <c r="N29" s="92" t="s">
        <v>204</v>
      </c>
      <c r="O29" s="92"/>
      <c r="P29" s="114" t="s">
        <v>205</v>
      </c>
      <c r="Q29" s="115"/>
      <c r="R29" s="84">
        <v>3710.66</v>
      </c>
      <c r="S29" s="85">
        <f t="shared" si="2"/>
        <v>6298.84535</v>
      </c>
      <c r="T29" s="86"/>
      <c r="U29" s="87">
        <f t="shared" si="0"/>
        <v>0</v>
      </c>
      <c r="V29" s="24"/>
      <c r="W29" s="14"/>
    </row>
    <row r="30" spans="12:23" s="7" customFormat="1" ht="45" customHeight="1">
      <c r="L30" s="90" t="s">
        <v>206</v>
      </c>
      <c r="M30" s="114"/>
      <c r="N30" s="92" t="s">
        <v>207</v>
      </c>
      <c r="O30" s="92"/>
      <c r="P30" s="114" t="s">
        <v>208</v>
      </c>
      <c r="Q30" s="115"/>
      <c r="R30" s="84">
        <v>6431.75</v>
      </c>
      <c r="S30" s="85">
        <f t="shared" si="2"/>
        <v>10917.895625</v>
      </c>
      <c r="T30" s="86"/>
      <c r="U30" s="87">
        <f t="shared" si="0"/>
        <v>0</v>
      </c>
      <c r="V30" s="24"/>
      <c r="W30" s="14"/>
    </row>
    <row r="31" spans="12:23" s="7" customFormat="1" ht="45" customHeight="1">
      <c r="L31" s="90" t="s">
        <v>209</v>
      </c>
      <c r="M31" s="114"/>
      <c r="N31" s="92" t="s">
        <v>210</v>
      </c>
      <c r="O31" s="92"/>
      <c r="P31" s="114" t="s">
        <v>211</v>
      </c>
      <c r="Q31" s="115"/>
      <c r="R31" s="84">
        <v>3958.02</v>
      </c>
      <c r="S31" s="85">
        <f t="shared" si="2"/>
        <v>6718.73895</v>
      </c>
      <c r="T31" s="86"/>
      <c r="U31" s="87">
        <f t="shared" si="0"/>
        <v>0</v>
      </c>
      <c r="V31" s="24"/>
      <c r="W31" s="14"/>
    </row>
    <row r="32" spans="12:23" s="7" customFormat="1" ht="45" customHeight="1">
      <c r="L32" s="90" t="s">
        <v>212</v>
      </c>
      <c r="M32" s="114"/>
      <c r="N32" s="92" t="s">
        <v>213</v>
      </c>
      <c r="O32" s="92"/>
      <c r="P32" s="114" t="s">
        <v>214</v>
      </c>
      <c r="Q32" s="115"/>
      <c r="R32" s="84">
        <v>7421.33</v>
      </c>
      <c r="S32" s="85">
        <f t="shared" si="2"/>
        <v>12597.707675</v>
      </c>
      <c r="T32" s="86"/>
      <c r="U32" s="87">
        <f t="shared" si="0"/>
        <v>0</v>
      </c>
      <c r="V32" s="24"/>
      <c r="W32" s="14"/>
    </row>
    <row r="33" spans="12:23" s="7" customFormat="1" ht="45" customHeight="1">
      <c r="L33" s="90" t="s">
        <v>215</v>
      </c>
      <c r="M33" s="114"/>
      <c r="N33" s="92" t="s">
        <v>216</v>
      </c>
      <c r="O33" s="92"/>
      <c r="P33" s="114" t="s">
        <v>217</v>
      </c>
      <c r="Q33" s="115"/>
      <c r="R33" s="84">
        <v>4535.2</v>
      </c>
      <c r="S33" s="85">
        <f t="shared" si="2"/>
        <v>7698.5019999999995</v>
      </c>
      <c r="T33" s="86"/>
      <c r="U33" s="87">
        <f t="shared" si="0"/>
        <v>0</v>
      </c>
      <c r="V33" s="24"/>
      <c r="W33" s="14"/>
    </row>
    <row r="34" spans="12:23" s="7" customFormat="1" ht="45" customHeight="1">
      <c r="L34" s="90" t="s">
        <v>218</v>
      </c>
      <c r="M34" s="114"/>
      <c r="N34" s="92" t="s">
        <v>244</v>
      </c>
      <c r="O34" s="92"/>
      <c r="P34" s="114" t="s">
        <v>219</v>
      </c>
      <c r="Q34" s="115"/>
      <c r="R34" s="84">
        <v>3298.4</v>
      </c>
      <c r="S34" s="85">
        <f t="shared" si="2"/>
        <v>5599.034000000001</v>
      </c>
      <c r="T34" s="86"/>
      <c r="U34" s="87">
        <f t="shared" si="0"/>
        <v>0</v>
      </c>
      <c r="V34" s="24"/>
      <c r="W34" s="14"/>
    </row>
    <row r="35" spans="9:21" ht="34.5" customHeight="1">
      <c r="I35" s="7"/>
      <c r="L35" s="116" t="s">
        <v>68</v>
      </c>
      <c r="M35" s="116"/>
      <c r="N35" s="116"/>
      <c r="O35" s="117"/>
      <c r="P35" s="116"/>
      <c r="Q35" s="116"/>
      <c r="R35" s="118"/>
      <c r="S35" s="119"/>
      <c r="T35" s="119"/>
      <c r="U35" s="120">
        <f t="shared" si="0"/>
        <v>0</v>
      </c>
    </row>
    <row r="36" spans="12:23" s="4" customFormat="1" ht="45" customHeight="1">
      <c r="L36" s="123" t="s">
        <v>51</v>
      </c>
      <c r="M36" s="124" t="s">
        <v>4</v>
      </c>
      <c r="N36" s="125" t="s">
        <v>84</v>
      </c>
      <c r="O36" s="125"/>
      <c r="P36" s="124" t="s">
        <v>52</v>
      </c>
      <c r="Q36" s="84">
        <v>47.61</v>
      </c>
      <c r="R36" s="84">
        <v>989.44</v>
      </c>
      <c r="S36" s="85">
        <f aca="true" t="shared" si="3" ref="S36:S42">R36*1.6975</f>
        <v>1679.5744000000002</v>
      </c>
      <c r="T36" s="86"/>
      <c r="U36" s="87">
        <f t="shared" si="0"/>
        <v>0</v>
      </c>
      <c r="V36" s="3"/>
      <c r="W36" s="12"/>
    </row>
    <row r="37" spans="9:21" ht="45" customHeight="1">
      <c r="I37" s="4"/>
      <c r="L37" s="123" t="s">
        <v>17</v>
      </c>
      <c r="M37" s="124" t="s">
        <v>4</v>
      </c>
      <c r="N37" s="125" t="s">
        <v>85</v>
      </c>
      <c r="O37" s="125"/>
      <c r="P37" s="124" t="s">
        <v>18</v>
      </c>
      <c r="Q37" s="84">
        <v>43.85</v>
      </c>
      <c r="R37" s="84">
        <v>906.98</v>
      </c>
      <c r="S37" s="85">
        <f t="shared" si="3"/>
        <v>1539.59855</v>
      </c>
      <c r="T37" s="86"/>
      <c r="U37" s="87">
        <f t="shared" si="0"/>
        <v>0</v>
      </c>
    </row>
    <row r="38" spans="9:23" s="4" customFormat="1" ht="45" customHeight="1">
      <c r="I38"/>
      <c r="L38" s="123" t="s">
        <v>19</v>
      </c>
      <c r="M38" s="124" t="s">
        <v>4</v>
      </c>
      <c r="N38" s="125" t="s">
        <v>86</v>
      </c>
      <c r="O38" s="125"/>
      <c r="P38" s="124" t="s">
        <v>20</v>
      </c>
      <c r="Q38" s="84">
        <v>43.85</v>
      </c>
      <c r="R38" s="84">
        <v>906.98</v>
      </c>
      <c r="S38" s="85">
        <f t="shared" si="3"/>
        <v>1539.59855</v>
      </c>
      <c r="T38" s="86"/>
      <c r="U38" s="87">
        <f t="shared" si="0"/>
        <v>0</v>
      </c>
      <c r="V38" s="3"/>
      <c r="W38" s="12"/>
    </row>
    <row r="39" spans="9:23" s="6" customFormat="1" ht="45" customHeight="1">
      <c r="I39" s="4"/>
      <c r="L39" s="123" t="s">
        <v>53</v>
      </c>
      <c r="M39" s="124" t="s">
        <v>4</v>
      </c>
      <c r="N39" s="125" t="s">
        <v>87</v>
      </c>
      <c r="O39" s="125"/>
      <c r="P39" s="124" t="s">
        <v>54</v>
      </c>
      <c r="Q39" s="84">
        <v>46.98</v>
      </c>
      <c r="R39" s="122">
        <v>989.44</v>
      </c>
      <c r="S39" s="85">
        <f t="shared" si="3"/>
        <v>1679.5744000000002</v>
      </c>
      <c r="T39" s="86"/>
      <c r="U39" s="87">
        <f t="shared" si="0"/>
        <v>0</v>
      </c>
      <c r="V39" s="10"/>
      <c r="W39" s="14"/>
    </row>
    <row r="40" spans="9:23" s="5" customFormat="1" ht="45" customHeight="1">
      <c r="I40" s="6"/>
      <c r="L40" s="123" t="s">
        <v>55</v>
      </c>
      <c r="M40" s="124" t="s">
        <v>4</v>
      </c>
      <c r="N40" s="125" t="s">
        <v>88</v>
      </c>
      <c r="O40" s="125"/>
      <c r="P40" s="124" t="s">
        <v>56</v>
      </c>
      <c r="Q40" s="84">
        <v>46.98</v>
      </c>
      <c r="R40" s="122">
        <v>989.44</v>
      </c>
      <c r="S40" s="85">
        <f t="shared" si="3"/>
        <v>1679.5744000000002</v>
      </c>
      <c r="T40" s="86"/>
      <c r="U40" s="87">
        <f t="shared" si="0"/>
        <v>0</v>
      </c>
      <c r="V40" s="9"/>
      <c r="W40" s="13"/>
    </row>
    <row r="41" spans="9:23" s="1" customFormat="1" ht="45" customHeight="1">
      <c r="I41" s="7"/>
      <c r="L41" s="99" t="s">
        <v>21</v>
      </c>
      <c r="M41" s="124" t="s">
        <v>4</v>
      </c>
      <c r="N41" s="125" t="s">
        <v>89</v>
      </c>
      <c r="O41" s="125"/>
      <c r="P41" s="126" t="s">
        <v>22</v>
      </c>
      <c r="Q41" s="84">
        <v>59.5</v>
      </c>
      <c r="R41" s="84">
        <v>1236.93</v>
      </c>
      <c r="S41" s="85">
        <f t="shared" si="3"/>
        <v>2099.6886750000003</v>
      </c>
      <c r="T41" s="86"/>
      <c r="U41" s="87">
        <f t="shared" si="0"/>
        <v>0</v>
      </c>
      <c r="V41" s="25"/>
      <c r="W41" s="15"/>
    </row>
    <row r="42" spans="9:21" ht="34.5" customHeight="1">
      <c r="I42" s="1"/>
      <c r="L42" s="127" t="s">
        <v>69</v>
      </c>
      <c r="M42" s="127"/>
      <c r="N42" s="127"/>
      <c r="O42" s="128"/>
      <c r="P42" s="127"/>
      <c r="Q42" s="127"/>
      <c r="R42" s="129"/>
      <c r="S42" s="119">
        <f t="shared" si="3"/>
        <v>0</v>
      </c>
      <c r="T42" s="119"/>
      <c r="U42" s="130">
        <f t="shared" si="0"/>
        <v>0</v>
      </c>
    </row>
    <row r="43" spans="9:23" s="6" customFormat="1" ht="45" customHeight="1">
      <c r="I43"/>
      <c r="L43" s="131" t="s">
        <v>57</v>
      </c>
      <c r="M43" s="91"/>
      <c r="N43" s="92" t="s">
        <v>90</v>
      </c>
      <c r="O43" s="83"/>
      <c r="P43" s="96" t="s">
        <v>31</v>
      </c>
      <c r="Q43" s="84">
        <v>53.47</v>
      </c>
      <c r="R43" s="122">
        <v>1030.73</v>
      </c>
      <c r="S43" s="85">
        <f>R43*1.6975</f>
        <v>1749.6641750000001</v>
      </c>
      <c r="T43" s="86">
        <v>445</v>
      </c>
      <c r="U43" s="87">
        <f t="shared" si="0"/>
        <v>0</v>
      </c>
      <c r="V43" s="10"/>
      <c r="W43" s="14"/>
    </row>
    <row r="44" spans="9:23" s="5" customFormat="1" ht="45" customHeight="1">
      <c r="I44" s="6"/>
      <c r="L44" s="99" t="s">
        <v>58</v>
      </c>
      <c r="M44" s="126" t="s">
        <v>3</v>
      </c>
      <c r="N44" s="132" t="s">
        <v>91</v>
      </c>
      <c r="O44" s="92"/>
      <c r="P44" s="126" t="s">
        <v>23</v>
      </c>
      <c r="Q44" s="84">
        <v>112.75</v>
      </c>
      <c r="R44" s="84">
        <v>2143.92</v>
      </c>
      <c r="S44" s="85">
        <f>R44*1.6975</f>
        <v>3639.3042</v>
      </c>
      <c r="T44" s="86"/>
      <c r="U44" s="87">
        <f t="shared" si="0"/>
        <v>0</v>
      </c>
      <c r="V44" s="9"/>
      <c r="W44" s="13"/>
    </row>
    <row r="45" spans="12:23" s="5" customFormat="1" ht="45" customHeight="1">
      <c r="L45" s="99" t="s">
        <v>59</v>
      </c>
      <c r="M45" s="126" t="s">
        <v>3</v>
      </c>
      <c r="N45" s="132" t="s">
        <v>92</v>
      </c>
      <c r="O45" s="132"/>
      <c r="P45" s="126" t="s">
        <v>24</v>
      </c>
      <c r="Q45" s="84">
        <v>119.01</v>
      </c>
      <c r="R45" s="84">
        <v>2267.67</v>
      </c>
      <c r="S45" s="85">
        <f>R45*1.6975</f>
        <v>3849.369825</v>
      </c>
      <c r="T45" s="86"/>
      <c r="U45" s="87">
        <f t="shared" si="0"/>
        <v>0</v>
      </c>
      <c r="V45" s="9"/>
      <c r="W45" s="13"/>
    </row>
    <row r="46" spans="12:23" s="5" customFormat="1" ht="45" customHeight="1">
      <c r="L46" s="100" t="s">
        <v>60</v>
      </c>
      <c r="M46" s="133" t="s">
        <v>3</v>
      </c>
      <c r="N46" s="134" t="s">
        <v>93</v>
      </c>
      <c r="O46" s="134"/>
      <c r="P46" s="133" t="s">
        <v>25</v>
      </c>
      <c r="Q46" s="104">
        <v>125.27</v>
      </c>
      <c r="R46" s="104">
        <v>2391.28</v>
      </c>
      <c r="S46" s="85">
        <f>R46*1.6975</f>
        <v>4059.1978000000004</v>
      </c>
      <c r="T46" s="86"/>
      <c r="U46" s="105">
        <f t="shared" si="0"/>
        <v>0</v>
      </c>
      <c r="V46" s="9"/>
      <c r="W46" s="13"/>
    </row>
    <row r="47" spans="12:25" s="4" customFormat="1" ht="34.5" customHeight="1">
      <c r="L47" s="135" t="s">
        <v>70</v>
      </c>
      <c r="M47" s="135"/>
      <c r="N47" s="135"/>
      <c r="O47" s="107"/>
      <c r="P47" s="135"/>
      <c r="Q47" s="135"/>
      <c r="R47" s="136"/>
      <c r="S47" s="119"/>
      <c r="T47" s="119"/>
      <c r="U47" s="130">
        <f t="shared" si="0"/>
        <v>0</v>
      </c>
      <c r="V47" s="24"/>
      <c r="W47" s="14"/>
      <c r="X47" s="7"/>
      <c r="Y47" s="7"/>
    </row>
    <row r="48" spans="12:25" s="4" customFormat="1" ht="45" customHeight="1">
      <c r="L48" s="99" t="s">
        <v>43</v>
      </c>
      <c r="M48" s="126" t="s">
        <v>4</v>
      </c>
      <c r="N48" s="132" t="s">
        <v>94</v>
      </c>
      <c r="O48" s="83"/>
      <c r="P48" s="126" t="s">
        <v>44</v>
      </c>
      <c r="Q48" s="84">
        <v>72.3</v>
      </c>
      <c r="R48" s="137">
        <v>1669.83</v>
      </c>
      <c r="S48" s="85">
        <f aca="true" t="shared" si="4" ref="S48:S56">R48*1.6975</f>
        <v>2834.536425</v>
      </c>
      <c r="T48" s="138">
        <v>138.86</v>
      </c>
      <c r="U48" s="87">
        <f t="shared" si="0"/>
        <v>0</v>
      </c>
      <c r="V48" s="57"/>
      <c r="W48" s="57"/>
      <c r="X48" s="57"/>
      <c r="Y48" s="57"/>
    </row>
    <row r="49" spans="12:25" s="4" customFormat="1" ht="45" customHeight="1">
      <c r="L49" s="99" t="s">
        <v>26</v>
      </c>
      <c r="M49" s="126" t="s">
        <v>4</v>
      </c>
      <c r="N49" s="132" t="s">
        <v>95</v>
      </c>
      <c r="O49" s="132"/>
      <c r="P49" s="126" t="s">
        <v>27</v>
      </c>
      <c r="Q49" s="84">
        <v>81.43</v>
      </c>
      <c r="R49" s="121">
        <v>1649.2</v>
      </c>
      <c r="S49" s="85">
        <f t="shared" si="4"/>
        <v>2799.5170000000003</v>
      </c>
      <c r="T49" s="86"/>
      <c r="U49" s="139">
        <f t="shared" si="0"/>
        <v>0</v>
      </c>
      <c r="V49" s="24"/>
      <c r="W49" s="14"/>
      <c r="X49" s="7"/>
      <c r="Y49" s="7"/>
    </row>
    <row r="50" spans="12:25" s="4" customFormat="1" ht="45" customHeight="1">
      <c r="L50" s="99" t="s">
        <v>45</v>
      </c>
      <c r="M50" s="126" t="s">
        <v>4</v>
      </c>
      <c r="N50" s="132" t="s">
        <v>96</v>
      </c>
      <c r="O50" s="132"/>
      <c r="P50" s="126" t="s">
        <v>46</v>
      </c>
      <c r="Q50" s="84">
        <v>112.46</v>
      </c>
      <c r="R50" s="84">
        <v>2226.37</v>
      </c>
      <c r="S50" s="85">
        <f t="shared" si="4"/>
        <v>3779.263075</v>
      </c>
      <c r="T50" s="86"/>
      <c r="U50" s="87">
        <f t="shared" si="0"/>
        <v>0</v>
      </c>
      <c r="V50" s="24"/>
      <c r="W50" s="14"/>
      <c r="X50" s="7"/>
      <c r="Y50" s="7"/>
    </row>
    <row r="51" spans="12:25" s="4" customFormat="1" ht="45" customHeight="1">
      <c r="L51" s="99" t="s">
        <v>33</v>
      </c>
      <c r="M51" s="126" t="s">
        <v>4</v>
      </c>
      <c r="N51" s="132" t="s">
        <v>97</v>
      </c>
      <c r="O51" s="132"/>
      <c r="P51" s="126" t="s">
        <v>34</v>
      </c>
      <c r="Q51" s="84">
        <v>131.54</v>
      </c>
      <c r="R51" s="84">
        <v>2721.09</v>
      </c>
      <c r="S51" s="85">
        <f t="shared" si="4"/>
        <v>4619.0502750000005</v>
      </c>
      <c r="T51" s="86"/>
      <c r="U51" s="87">
        <f t="shared" si="0"/>
        <v>0</v>
      </c>
      <c r="V51" s="24"/>
      <c r="W51" s="14"/>
      <c r="X51" s="7"/>
      <c r="Y51" s="7"/>
    </row>
    <row r="52" spans="12:25" s="4" customFormat="1" ht="45" customHeight="1">
      <c r="L52" s="99" t="s">
        <v>47</v>
      </c>
      <c r="M52" s="126" t="s">
        <v>4</v>
      </c>
      <c r="N52" s="132" t="s">
        <v>98</v>
      </c>
      <c r="O52" s="132"/>
      <c r="P52" s="126" t="s">
        <v>48</v>
      </c>
      <c r="Q52" s="84">
        <v>133.89</v>
      </c>
      <c r="R52" s="84">
        <v>1979.01</v>
      </c>
      <c r="S52" s="85">
        <f t="shared" si="4"/>
        <v>3359.369475</v>
      </c>
      <c r="T52" s="86"/>
      <c r="U52" s="87">
        <f t="shared" si="0"/>
        <v>0</v>
      </c>
      <c r="V52" s="24"/>
      <c r="W52" s="14"/>
      <c r="X52" s="7"/>
      <c r="Y52" s="7"/>
    </row>
    <row r="53" spans="12:25" s="4" customFormat="1" ht="45" customHeight="1">
      <c r="L53" s="99" t="s">
        <v>264</v>
      </c>
      <c r="M53" s="133"/>
      <c r="N53" s="134" t="s">
        <v>265</v>
      </c>
      <c r="O53" s="134"/>
      <c r="P53" s="133" t="s">
        <v>266</v>
      </c>
      <c r="Q53" s="104"/>
      <c r="R53" s="84">
        <v>3745.2</v>
      </c>
      <c r="S53" s="85">
        <v>5722</v>
      </c>
      <c r="T53" s="86"/>
      <c r="U53" s="87">
        <f t="shared" si="0"/>
        <v>0</v>
      </c>
      <c r="V53" s="24"/>
      <c r="W53" s="14"/>
      <c r="X53" s="7"/>
      <c r="Y53" s="7"/>
    </row>
    <row r="54" spans="12:25" s="4" customFormat="1" ht="45" customHeight="1">
      <c r="L54" s="90" t="s">
        <v>220</v>
      </c>
      <c r="M54" s="133"/>
      <c r="N54" s="134" t="s">
        <v>221</v>
      </c>
      <c r="O54" s="134"/>
      <c r="P54" s="133" t="s">
        <v>222</v>
      </c>
      <c r="Q54" s="104"/>
      <c r="R54" s="84">
        <v>2803.54</v>
      </c>
      <c r="S54" s="85">
        <f t="shared" si="4"/>
        <v>4759.00915</v>
      </c>
      <c r="T54" s="86"/>
      <c r="U54" s="87">
        <f t="shared" si="0"/>
        <v>0</v>
      </c>
      <c r="V54" s="24"/>
      <c r="W54" s="14"/>
      <c r="X54" s="7"/>
      <c r="Y54" s="7"/>
    </row>
    <row r="55" spans="9:25" ht="45" customHeight="1">
      <c r="I55" s="4"/>
      <c r="L55" s="90" t="s">
        <v>223</v>
      </c>
      <c r="M55" s="133"/>
      <c r="N55" s="134" t="s">
        <v>224</v>
      </c>
      <c r="O55" s="134"/>
      <c r="P55" s="133" t="s">
        <v>225</v>
      </c>
      <c r="Q55" s="104"/>
      <c r="R55" s="84">
        <v>2886.1</v>
      </c>
      <c r="S55" s="85">
        <f t="shared" si="4"/>
        <v>4899.15475</v>
      </c>
      <c r="T55" s="86"/>
      <c r="U55" s="87">
        <f t="shared" si="0"/>
        <v>0</v>
      </c>
      <c r="V55" s="24"/>
      <c r="W55" s="14"/>
      <c r="X55" s="7"/>
      <c r="Y55" s="7"/>
    </row>
    <row r="56" spans="9:25" s="5" customFormat="1" ht="45" customHeight="1">
      <c r="I56"/>
      <c r="L56" s="100" t="s">
        <v>28</v>
      </c>
      <c r="M56" s="133" t="s">
        <v>4</v>
      </c>
      <c r="N56" s="134" t="s">
        <v>99</v>
      </c>
      <c r="O56" s="134"/>
      <c r="P56" s="133" t="s">
        <v>29</v>
      </c>
      <c r="Q56" s="104">
        <v>153.46</v>
      </c>
      <c r="R56" s="104">
        <v>3298.4</v>
      </c>
      <c r="S56" s="85">
        <f t="shared" si="4"/>
        <v>5599.034000000001</v>
      </c>
      <c r="T56" s="86"/>
      <c r="U56" s="105">
        <f t="shared" si="0"/>
        <v>0</v>
      </c>
      <c r="V56" s="17"/>
      <c r="W56" s="11"/>
      <c r="X56"/>
      <c r="Y56"/>
    </row>
    <row r="57" spans="12:23" s="5" customFormat="1" ht="34.5" customHeight="1">
      <c r="L57" s="148" t="s">
        <v>100</v>
      </c>
      <c r="M57" s="148"/>
      <c r="N57" s="148"/>
      <c r="O57" s="148"/>
      <c r="P57" s="148"/>
      <c r="Q57" s="148"/>
      <c r="R57" s="136"/>
      <c r="S57" s="140"/>
      <c r="T57" s="141"/>
      <c r="U57" s="113">
        <f t="shared" si="0"/>
        <v>0</v>
      </c>
      <c r="V57" s="9"/>
      <c r="W57" s="13"/>
    </row>
    <row r="58" spans="12:23" s="5" customFormat="1" ht="45" customHeight="1">
      <c r="L58" s="94" t="s">
        <v>101</v>
      </c>
      <c r="M58" s="89" t="s">
        <v>3</v>
      </c>
      <c r="N58" s="94" t="s">
        <v>102</v>
      </c>
      <c r="O58" s="94"/>
      <c r="P58" s="89" t="s">
        <v>103</v>
      </c>
      <c r="Q58" s="84">
        <v>65.77</v>
      </c>
      <c r="R58" s="142">
        <v>1278.09</v>
      </c>
      <c r="S58" s="85">
        <f aca="true" t="shared" si="5" ref="S58:S68">R58*1.6975</f>
        <v>2169.5577749999998</v>
      </c>
      <c r="T58" s="143"/>
      <c r="U58" s="87">
        <f t="shared" si="0"/>
        <v>0</v>
      </c>
      <c r="V58" s="9"/>
      <c r="W58" s="13"/>
    </row>
    <row r="59" spans="12:23" s="5" customFormat="1" ht="45" customHeight="1">
      <c r="L59" s="99" t="s">
        <v>104</v>
      </c>
      <c r="M59" s="126" t="s">
        <v>3</v>
      </c>
      <c r="N59" s="132" t="s">
        <v>105</v>
      </c>
      <c r="O59" s="132"/>
      <c r="P59" s="126" t="s">
        <v>106</v>
      </c>
      <c r="Q59" s="84">
        <v>65.77</v>
      </c>
      <c r="R59" s="142">
        <v>1278.09</v>
      </c>
      <c r="S59" s="85">
        <f t="shared" si="5"/>
        <v>2169.5577749999998</v>
      </c>
      <c r="T59" s="143"/>
      <c r="U59" s="87">
        <f t="shared" si="0"/>
        <v>0</v>
      </c>
      <c r="V59" s="9"/>
      <c r="W59" s="13"/>
    </row>
    <row r="60" spans="12:23" s="5" customFormat="1" ht="45" customHeight="1">
      <c r="L60" s="99" t="s">
        <v>107</v>
      </c>
      <c r="M60" s="126" t="s">
        <v>3</v>
      </c>
      <c r="N60" s="132" t="s">
        <v>108</v>
      </c>
      <c r="O60" s="132"/>
      <c r="P60" s="126" t="s">
        <v>109</v>
      </c>
      <c r="Q60" s="84">
        <v>65.77</v>
      </c>
      <c r="R60" s="142">
        <v>1278.09</v>
      </c>
      <c r="S60" s="85">
        <f t="shared" si="5"/>
        <v>2169.5577749999998</v>
      </c>
      <c r="T60" s="143"/>
      <c r="U60" s="87">
        <f t="shared" si="0"/>
        <v>0</v>
      </c>
      <c r="V60" s="9"/>
      <c r="W60" s="13"/>
    </row>
    <row r="61" spans="12:23" s="5" customFormat="1" ht="45" customHeight="1">
      <c r="L61" s="99" t="s">
        <v>226</v>
      </c>
      <c r="M61" s="126"/>
      <c r="N61" s="132" t="s">
        <v>227</v>
      </c>
      <c r="O61" s="132"/>
      <c r="P61" s="126" t="s">
        <v>228</v>
      </c>
      <c r="Q61" s="84"/>
      <c r="R61" s="84">
        <v>743.32</v>
      </c>
      <c r="S61" s="85">
        <f t="shared" si="5"/>
        <v>1261.7857000000001</v>
      </c>
      <c r="T61" s="143"/>
      <c r="U61" s="87">
        <f t="shared" si="0"/>
        <v>0</v>
      </c>
      <c r="V61" s="9"/>
      <c r="W61" s="13"/>
    </row>
    <row r="62" spans="12:23" s="5" customFormat="1" ht="45" customHeight="1">
      <c r="L62" s="99" t="s">
        <v>110</v>
      </c>
      <c r="M62" s="126"/>
      <c r="N62" s="132" t="s">
        <v>111</v>
      </c>
      <c r="O62" s="132"/>
      <c r="P62" s="126" t="s">
        <v>112</v>
      </c>
      <c r="Q62" s="84">
        <v>56.23</v>
      </c>
      <c r="R62" s="84">
        <v>1068.84</v>
      </c>
      <c r="S62" s="85">
        <f t="shared" si="5"/>
        <v>1814.3558999999998</v>
      </c>
      <c r="T62" s="143"/>
      <c r="U62" s="87">
        <f t="shared" si="0"/>
        <v>0</v>
      </c>
      <c r="V62" s="9"/>
      <c r="W62" s="13"/>
    </row>
    <row r="63" spans="12:23" s="5" customFormat="1" ht="45" customHeight="1">
      <c r="L63" s="99" t="s">
        <v>113</v>
      </c>
      <c r="M63" s="126"/>
      <c r="N63" s="132" t="s">
        <v>114</v>
      </c>
      <c r="O63" s="132"/>
      <c r="P63" s="126" t="s">
        <v>115</v>
      </c>
      <c r="Q63" s="84">
        <v>53.56</v>
      </c>
      <c r="R63" s="84">
        <v>1072.03</v>
      </c>
      <c r="S63" s="85">
        <f t="shared" si="5"/>
        <v>1819.770925</v>
      </c>
      <c r="T63" s="143"/>
      <c r="U63" s="87">
        <f t="shared" si="0"/>
        <v>0</v>
      </c>
      <c r="V63" s="9"/>
      <c r="W63" s="13"/>
    </row>
    <row r="64" spans="12:23" s="5" customFormat="1" ht="45" customHeight="1">
      <c r="L64" s="99" t="s">
        <v>116</v>
      </c>
      <c r="M64" s="126"/>
      <c r="N64" s="132" t="s">
        <v>117</v>
      </c>
      <c r="O64" s="132"/>
      <c r="P64" s="126" t="s">
        <v>118</v>
      </c>
      <c r="Q64" s="84">
        <v>89.26</v>
      </c>
      <c r="R64" s="84">
        <v>1526.98</v>
      </c>
      <c r="S64" s="85">
        <f t="shared" si="5"/>
        <v>2592.04855</v>
      </c>
      <c r="T64" s="143"/>
      <c r="U64" s="87">
        <f t="shared" si="0"/>
        <v>0</v>
      </c>
      <c r="V64" s="9"/>
      <c r="W64" s="13"/>
    </row>
    <row r="65" spans="9:25" ht="45" customHeight="1">
      <c r="I65" s="5"/>
      <c r="L65" s="99" t="s">
        <v>119</v>
      </c>
      <c r="M65" s="126"/>
      <c r="N65" s="132" t="s">
        <v>120</v>
      </c>
      <c r="O65" s="132"/>
      <c r="P65" s="126" t="s">
        <v>121</v>
      </c>
      <c r="Q65" s="84">
        <v>48.2</v>
      </c>
      <c r="R65" s="84">
        <v>989.44</v>
      </c>
      <c r="S65" s="85">
        <f t="shared" si="5"/>
        <v>1679.5744000000002</v>
      </c>
      <c r="T65" s="143"/>
      <c r="U65" s="87">
        <f t="shared" si="0"/>
        <v>0</v>
      </c>
      <c r="V65" s="9"/>
      <c r="W65" s="13"/>
      <c r="X65" s="5"/>
      <c r="Y65" s="5"/>
    </row>
    <row r="66" spans="12:25" ht="45" customHeight="1">
      <c r="L66" s="99" t="s">
        <v>122</v>
      </c>
      <c r="M66" s="126"/>
      <c r="N66" s="132" t="s">
        <v>123</v>
      </c>
      <c r="O66" s="132"/>
      <c r="P66" s="126" t="s">
        <v>124</v>
      </c>
      <c r="Q66" s="84">
        <v>80.33</v>
      </c>
      <c r="R66" s="84">
        <v>1526.98</v>
      </c>
      <c r="S66" s="85">
        <f t="shared" si="5"/>
        <v>2592.04855</v>
      </c>
      <c r="T66" s="143"/>
      <c r="U66" s="87">
        <f t="shared" si="0"/>
        <v>0</v>
      </c>
      <c r="V66" s="9"/>
      <c r="W66" s="13"/>
      <c r="X66" s="5"/>
      <c r="Y66" s="5"/>
    </row>
    <row r="67" spans="9:25" s="7" customFormat="1" ht="45" customHeight="1">
      <c r="I67"/>
      <c r="L67" s="99" t="s">
        <v>125</v>
      </c>
      <c r="M67" s="126"/>
      <c r="N67" s="132" t="s">
        <v>126</v>
      </c>
      <c r="O67" s="132"/>
      <c r="P67" s="126" t="s">
        <v>127</v>
      </c>
      <c r="Q67" s="84">
        <v>80.33</v>
      </c>
      <c r="R67" s="84">
        <v>1526.98</v>
      </c>
      <c r="S67" s="85">
        <f t="shared" si="5"/>
        <v>2592.04855</v>
      </c>
      <c r="T67" s="143"/>
      <c r="U67" s="87">
        <f t="shared" si="0"/>
        <v>0</v>
      </c>
      <c r="V67" s="9"/>
      <c r="W67" s="13"/>
      <c r="X67" s="5"/>
      <c r="Y67" s="5"/>
    </row>
    <row r="68" spans="12:25" s="7" customFormat="1" ht="45" customHeight="1">
      <c r="L68" s="99" t="s">
        <v>229</v>
      </c>
      <c r="M68" s="126"/>
      <c r="N68" s="132" t="s">
        <v>230</v>
      </c>
      <c r="O68" s="132"/>
      <c r="P68" s="126" t="s">
        <v>231</v>
      </c>
      <c r="Q68" s="84"/>
      <c r="R68" s="84">
        <v>1401.84</v>
      </c>
      <c r="S68" s="85">
        <f t="shared" si="5"/>
        <v>2379.6234</v>
      </c>
      <c r="T68" s="143"/>
      <c r="U68" s="87">
        <f aca="true" t="shared" si="6" ref="U68:U94">SUM(O68*R68)</f>
        <v>0</v>
      </c>
      <c r="V68" s="9"/>
      <c r="W68" s="13"/>
      <c r="X68" s="5"/>
      <c r="Y68" s="5"/>
    </row>
    <row r="69" spans="12:25" s="7" customFormat="1" ht="34.5" customHeight="1">
      <c r="L69" s="148" t="s">
        <v>128</v>
      </c>
      <c r="M69" s="148"/>
      <c r="N69" s="148"/>
      <c r="O69" s="148"/>
      <c r="P69" s="148"/>
      <c r="Q69" s="148"/>
      <c r="R69" s="144"/>
      <c r="S69" s="119"/>
      <c r="T69" s="141"/>
      <c r="U69" s="130">
        <f t="shared" si="6"/>
        <v>0</v>
      </c>
      <c r="V69" s="9"/>
      <c r="W69" s="13"/>
      <c r="X69" s="5"/>
      <c r="Y69" s="5"/>
    </row>
    <row r="70" spans="12:25" s="7" customFormat="1" ht="45" customHeight="1">
      <c r="L70" s="99" t="s">
        <v>129</v>
      </c>
      <c r="M70" s="91" t="s">
        <v>4</v>
      </c>
      <c r="N70" s="92" t="s">
        <v>130</v>
      </c>
      <c r="O70" s="92"/>
      <c r="P70" s="96" t="s">
        <v>131</v>
      </c>
      <c r="Q70" s="84">
        <v>180.95</v>
      </c>
      <c r="R70" s="145">
        <v>3840.15</v>
      </c>
      <c r="S70" s="85">
        <f aca="true" t="shared" si="7" ref="S70:S94">R70*1.6975</f>
        <v>6518.654625</v>
      </c>
      <c r="T70" s="146"/>
      <c r="U70" s="87">
        <f t="shared" si="6"/>
        <v>0</v>
      </c>
      <c r="V70" s="9"/>
      <c r="W70" s="13"/>
      <c r="X70" s="5"/>
      <c r="Y70" s="5"/>
    </row>
    <row r="71" spans="12:25" s="7" customFormat="1" ht="45" customHeight="1">
      <c r="L71" s="99" t="s">
        <v>132</v>
      </c>
      <c r="M71" s="126" t="s">
        <v>4</v>
      </c>
      <c r="N71" s="132" t="s">
        <v>133</v>
      </c>
      <c r="O71" s="132"/>
      <c r="P71" s="126" t="s">
        <v>134</v>
      </c>
      <c r="Q71" s="84">
        <v>191.04</v>
      </c>
      <c r="R71" s="147">
        <v>3793.12</v>
      </c>
      <c r="S71" s="85">
        <f t="shared" si="7"/>
        <v>6438.821199999999</v>
      </c>
      <c r="T71" s="146">
        <v>1326</v>
      </c>
      <c r="U71" s="87">
        <f t="shared" si="6"/>
        <v>0</v>
      </c>
      <c r="V71" s="9"/>
      <c r="W71" s="13"/>
      <c r="X71" s="5"/>
      <c r="Y71" s="5"/>
    </row>
    <row r="72" spans="12:25" s="7" customFormat="1" ht="45" customHeight="1">
      <c r="L72" s="99" t="s">
        <v>135</v>
      </c>
      <c r="M72" s="126" t="s">
        <v>4</v>
      </c>
      <c r="N72" s="132" t="s">
        <v>136</v>
      </c>
      <c r="O72" s="132"/>
      <c r="P72" s="126" t="s">
        <v>137</v>
      </c>
      <c r="Q72" s="84">
        <v>119.01</v>
      </c>
      <c r="R72" s="84">
        <v>2638.64</v>
      </c>
      <c r="S72" s="85">
        <f t="shared" si="7"/>
        <v>4479.0914</v>
      </c>
      <c r="T72" s="146"/>
      <c r="U72" s="87">
        <f t="shared" si="6"/>
        <v>0</v>
      </c>
      <c r="V72" s="9"/>
      <c r="W72" s="13"/>
      <c r="X72" s="5"/>
      <c r="Y72" s="5"/>
    </row>
    <row r="73" spans="12:25" s="7" customFormat="1" ht="45" customHeight="1">
      <c r="L73" s="99" t="s">
        <v>138</v>
      </c>
      <c r="M73" s="126" t="s">
        <v>4</v>
      </c>
      <c r="N73" s="132" t="s">
        <v>139</v>
      </c>
      <c r="O73" s="132"/>
      <c r="P73" s="126" t="s">
        <v>140</v>
      </c>
      <c r="Q73" s="84">
        <v>93.72</v>
      </c>
      <c r="R73" s="84">
        <v>1814.11</v>
      </c>
      <c r="S73" s="85">
        <f t="shared" si="7"/>
        <v>3079.451725</v>
      </c>
      <c r="T73" s="146"/>
      <c r="U73" s="87">
        <f t="shared" si="6"/>
        <v>0</v>
      </c>
      <c r="V73" s="17"/>
      <c r="W73" s="11"/>
      <c r="X73"/>
      <c r="Y73"/>
    </row>
    <row r="74" spans="12:25" s="7" customFormat="1" ht="45" customHeight="1">
      <c r="L74" s="99" t="s">
        <v>141</v>
      </c>
      <c r="M74" s="126" t="s">
        <v>4</v>
      </c>
      <c r="N74" s="132" t="s">
        <v>142</v>
      </c>
      <c r="O74" s="132"/>
      <c r="P74" s="126" t="s">
        <v>143</v>
      </c>
      <c r="Q74" s="84">
        <v>120.5</v>
      </c>
      <c r="R74" s="84">
        <v>2308.82</v>
      </c>
      <c r="S74" s="85">
        <f t="shared" si="7"/>
        <v>3919.22195</v>
      </c>
      <c r="T74" s="146">
        <v>807</v>
      </c>
      <c r="U74" s="87">
        <f t="shared" si="6"/>
        <v>0</v>
      </c>
      <c r="V74" s="3"/>
      <c r="W74" s="12"/>
      <c r="X74" s="4"/>
      <c r="Y74" s="4"/>
    </row>
    <row r="75" spans="12:23" s="7" customFormat="1" ht="45" customHeight="1">
      <c r="L75" s="99" t="s">
        <v>144</v>
      </c>
      <c r="M75" s="126" t="s">
        <v>4</v>
      </c>
      <c r="N75" s="132" t="s">
        <v>145</v>
      </c>
      <c r="O75" s="132"/>
      <c r="P75" s="126" t="s">
        <v>146</v>
      </c>
      <c r="Q75" s="84">
        <v>93.96</v>
      </c>
      <c r="R75" s="84">
        <v>1979.01</v>
      </c>
      <c r="S75" s="85">
        <f t="shared" si="7"/>
        <v>3359.369475</v>
      </c>
      <c r="T75" s="146"/>
      <c r="U75" s="87">
        <f t="shared" si="6"/>
        <v>0</v>
      </c>
      <c r="V75" s="24"/>
      <c r="W75" s="14"/>
    </row>
    <row r="76" spans="12:23" s="7" customFormat="1" ht="45" customHeight="1">
      <c r="L76" s="99" t="s">
        <v>147</v>
      </c>
      <c r="M76" s="126" t="s">
        <v>4</v>
      </c>
      <c r="N76" s="132" t="s">
        <v>148</v>
      </c>
      <c r="O76" s="132"/>
      <c r="P76" s="126" t="s">
        <v>149</v>
      </c>
      <c r="Q76" s="84">
        <v>87.69</v>
      </c>
      <c r="R76" s="84">
        <v>1731.65</v>
      </c>
      <c r="S76" s="85">
        <f t="shared" si="7"/>
        <v>2939.475875</v>
      </c>
      <c r="T76" s="146"/>
      <c r="U76" s="87">
        <f t="shared" si="6"/>
        <v>0</v>
      </c>
      <c r="V76" s="24"/>
      <c r="W76" s="14"/>
    </row>
    <row r="77" spans="12:23" s="7" customFormat="1" ht="45" customHeight="1">
      <c r="L77" s="99" t="s">
        <v>150</v>
      </c>
      <c r="M77" s="126" t="s">
        <v>4</v>
      </c>
      <c r="N77" s="132" t="s">
        <v>151</v>
      </c>
      <c r="O77" s="132"/>
      <c r="P77" s="126" t="s">
        <v>152</v>
      </c>
      <c r="Q77" s="84">
        <v>78.3</v>
      </c>
      <c r="R77" s="84">
        <v>1566.75</v>
      </c>
      <c r="S77" s="85">
        <f t="shared" si="7"/>
        <v>2659.558125</v>
      </c>
      <c r="T77" s="146"/>
      <c r="U77" s="87">
        <f t="shared" si="6"/>
        <v>0</v>
      </c>
      <c r="V77" s="24"/>
      <c r="W77" s="14"/>
    </row>
    <row r="78" spans="12:23" s="7" customFormat="1" ht="45" customHeight="1">
      <c r="L78" s="99" t="s">
        <v>153</v>
      </c>
      <c r="M78" s="126" t="s">
        <v>4</v>
      </c>
      <c r="N78" s="132" t="s">
        <v>154</v>
      </c>
      <c r="O78" s="132"/>
      <c r="P78" s="126" t="s">
        <v>155</v>
      </c>
      <c r="Q78" s="84">
        <v>128.53</v>
      </c>
      <c r="R78" s="84">
        <v>2706.55</v>
      </c>
      <c r="S78" s="85">
        <f t="shared" si="7"/>
        <v>4594.368625</v>
      </c>
      <c r="T78" s="146"/>
      <c r="U78" s="87">
        <f t="shared" si="6"/>
        <v>0</v>
      </c>
      <c r="V78" s="24"/>
      <c r="W78" s="14"/>
    </row>
    <row r="79" spans="12:23" s="7" customFormat="1" ht="45" customHeight="1">
      <c r="L79" s="99" t="s">
        <v>246</v>
      </c>
      <c r="M79" s="126"/>
      <c r="N79" s="132" t="s">
        <v>247</v>
      </c>
      <c r="O79" s="132"/>
      <c r="P79" s="126" t="s">
        <v>248</v>
      </c>
      <c r="Q79" s="84"/>
      <c r="R79" s="84">
        <v>4040.48</v>
      </c>
      <c r="S79" s="85">
        <f t="shared" si="7"/>
        <v>6858.7148</v>
      </c>
      <c r="T79" s="146"/>
      <c r="U79" s="87">
        <f t="shared" si="6"/>
        <v>0</v>
      </c>
      <c r="V79" s="24"/>
      <c r="W79" s="14"/>
    </row>
    <row r="80" spans="12:23" s="7" customFormat="1" ht="45" customHeight="1">
      <c r="L80" s="99" t="s">
        <v>156</v>
      </c>
      <c r="M80" s="126" t="s">
        <v>4</v>
      </c>
      <c r="N80" s="132" t="s">
        <v>157</v>
      </c>
      <c r="O80" s="132"/>
      <c r="P80" s="126" t="s">
        <v>158</v>
      </c>
      <c r="Q80" s="84">
        <v>78.3</v>
      </c>
      <c r="R80" s="84">
        <v>1731.65</v>
      </c>
      <c r="S80" s="85">
        <f t="shared" si="7"/>
        <v>2939.475875</v>
      </c>
      <c r="T80" s="146"/>
      <c r="U80" s="87">
        <f t="shared" si="6"/>
        <v>0</v>
      </c>
      <c r="V80" s="24"/>
      <c r="W80" s="14"/>
    </row>
    <row r="81" spans="12:24" s="7" customFormat="1" ht="45" customHeight="1">
      <c r="L81" s="99" t="s">
        <v>159</v>
      </c>
      <c r="M81" s="126" t="s">
        <v>4</v>
      </c>
      <c r="N81" s="132" t="s">
        <v>160</v>
      </c>
      <c r="O81" s="132"/>
      <c r="P81" s="126" t="s">
        <v>245</v>
      </c>
      <c r="Q81" s="84">
        <v>93.95</v>
      </c>
      <c r="R81" s="84">
        <v>1814.11</v>
      </c>
      <c r="S81" s="85">
        <f t="shared" si="7"/>
        <v>3079.451725</v>
      </c>
      <c r="T81" s="146"/>
      <c r="U81" s="87">
        <f t="shared" si="6"/>
        <v>0</v>
      </c>
      <c r="V81" s="32"/>
      <c r="W81" s="12"/>
      <c r="X81" s="4"/>
    </row>
    <row r="82" spans="12:23" s="7" customFormat="1" ht="45" customHeight="1">
      <c r="L82" s="99" t="s">
        <v>161</v>
      </c>
      <c r="M82" s="126" t="s">
        <v>4</v>
      </c>
      <c r="N82" s="132" t="s">
        <v>162</v>
      </c>
      <c r="O82" s="132"/>
      <c r="P82" s="126" t="s">
        <v>163</v>
      </c>
      <c r="Q82" s="84">
        <v>107.11</v>
      </c>
      <c r="R82" s="84">
        <v>2143.92</v>
      </c>
      <c r="S82" s="85">
        <f t="shared" si="7"/>
        <v>3639.3042</v>
      </c>
      <c r="T82" s="146"/>
      <c r="U82" s="87">
        <f t="shared" si="6"/>
        <v>0</v>
      </c>
      <c r="V82" s="33"/>
      <c r="W82" s="30"/>
    </row>
    <row r="83" spans="12:23" s="7" customFormat="1" ht="45" customHeight="1">
      <c r="L83" s="99" t="s">
        <v>164</v>
      </c>
      <c r="M83" s="126" t="s">
        <v>4</v>
      </c>
      <c r="N83" s="132" t="s">
        <v>165</v>
      </c>
      <c r="O83" s="132"/>
      <c r="P83" s="126" t="s">
        <v>166</v>
      </c>
      <c r="Q83" s="84">
        <v>99.07</v>
      </c>
      <c r="R83" s="84">
        <v>1979.01</v>
      </c>
      <c r="S83" s="85">
        <f t="shared" si="7"/>
        <v>3359.369475</v>
      </c>
      <c r="T83" s="146"/>
      <c r="U83" s="87">
        <f t="shared" si="6"/>
        <v>0</v>
      </c>
      <c r="V83" s="24"/>
      <c r="W83" s="14"/>
    </row>
    <row r="84" spans="12:23" s="7" customFormat="1" ht="45" customHeight="1">
      <c r="L84" s="99" t="s">
        <v>167</v>
      </c>
      <c r="M84" s="126"/>
      <c r="N84" s="132" t="s">
        <v>168</v>
      </c>
      <c r="O84" s="132"/>
      <c r="P84" s="126" t="s">
        <v>169</v>
      </c>
      <c r="Q84" s="84">
        <v>86.99</v>
      </c>
      <c r="R84" s="84">
        <v>1649.2</v>
      </c>
      <c r="S84" s="85">
        <f t="shared" si="7"/>
        <v>2799.5170000000003</v>
      </c>
      <c r="T84" s="146"/>
      <c r="U84" s="87">
        <f t="shared" si="6"/>
        <v>0</v>
      </c>
      <c r="V84" s="24"/>
      <c r="W84" s="14"/>
    </row>
    <row r="85" spans="12:23" s="7" customFormat="1" ht="45" customHeight="1">
      <c r="L85" s="99" t="s">
        <v>170</v>
      </c>
      <c r="M85" s="126"/>
      <c r="N85" s="132" t="s">
        <v>171</v>
      </c>
      <c r="O85" s="132"/>
      <c r="P85" s="126" t="s">
        <v>172</v>
      </c>
      <c r="Q85" s="84">
        <v>241</v>
      </c>
      <c r="R85" s="84">
        <v>4535.2</v>
      </c>
      <c r="S85" s="85">
        <f t="shared" si="7"/>
        <v>7698.5019999999995</v>
      </c>
      <c r="T85" s="146"/>
      <c r="U85" s="87">
        <f t="shared" si="6"/>
        <v>0</v>
      </c>
      <c r="V85" s="24"/>
      <c r="W85" s="14"/>
    </row>
    <row r="86" spans="12:23" s="7" customFormat="1" ht="45" customHeight="1">
      <c r="L86" s="99" t="s">
        <v>232</v>
      </c>
      <c r="M86" s="126"/>
      <c r="N86" s="132" t="s">
        <v>233</v>
      </c>
      <c r="O86" s="132"/>
      <c r="P86" s="126" t="s">
        <v>239</v>
      </c>
      <c r="Q86" s="84"/>
      <c r="R86" s="84">
        <v>2762.39</v>
      </c>
      <c r="S86" s="85">
        <f t="shared" si="7"/>
        <v>4689.1570249999995</v>
      </c>
      <c r="T86" s="146"/>
      <c r="U86" s="87">
        <f t="shared" si="6"/>
        <v>0</v>
      </c>
      <c r="V86" s="24"/>
      <c r="W86" s="14"/>
    </row>
    <row r="87" spans="12:23" s="7" customFormat="1" ht="45" customHeight="1">
      <c r="L87" s="99" t="s">
        <v>234</v>
      </c>
      <c r="M87" s="126"/>
      <c r="N87" s="132" t="s">
        <v>235</v>
      </c>
      <c r="O87" s="132"/>
      <c r="P87" s="126" t="s">
        <v>236</v>
      </c>
      <c r="Q87" s="84"/>
      <c r="R87" s="84">
        <v>2803.54</v>
      </c>
      <c r="S87" s="85">
        <f t="shared" si="7"/>
        <v>4759.00915</v>
      </c>
      <c r="T87" s="146"/>
      <c r="U87" s="87">
        <f t="shared" si="6"/>
        <v>0</v>
      </c>
      <c r="V87" s="24"/>
      <c r="W87" s="14"/>
    </row>
    <row r="88" spans="12:23" s="7" customFormat="1" ht="45" customHeight="1">
      <c r="L88" s="99" t="s">
        <v>173</v>
      </c>
      <c r="M88" s="126" t="s">
        <v>4</v>
      </c>
      <c r="N88" s="132" t="s">
        <v>174</v>
      </c>
      <c r="O88" s="132"/>
      <c r="P88" s="126" t="s">
        <v>175</v>
      </c>
      <c r="Q88" s="84">
        <v>134.67</v>
      </c>
      <c r="R88" s="84">
        <v>2721.09</v>
      </c>
      <c r="S88" s="85">
        <f t="shared" si="7"/>
        <v>4619.0502750000005</v>
      </c>
      <c r="T88" s="146"/>
      <c r="U88" s="87">
        <f t="shared" si="6"/>
        <v>0</v>
      </c>
      <c r="V88" s="24"/>
      <c r="W88" s="14"/>
    </row>
    <row r="89" spans="12:23" s="7" customFormat="1" ht="45" customHeight="1">
      <c r="L89" s="99" t="s">
        <v>267</v>
      </c>
      <c r="M89" s="126"/>
      <c r="N89" s="132" t="s">
        <v>268</v>
      </c>
      <c r="O89" s="132"/>
      <c r="P89" s="126" t="s">
        <v>269</v>
      </c>
      <c r="Q89" s="84"/>
      <c r="R89" s="84">
        <v>1814.11</v>
      </c>
      <c r="S89" s="85">
        <f t="shared" si="7"/>
        <v>3079.451725</v>
      </c>
      <c r="T89" s="146"/>
      <c r="U89" s="87">
        <f t="shared" si="6"/>
        <v>0</v>
      </c>
      <c r="V89" s="24"/>
      <c r="W89" s="14"/>
    </row>
    <row r="90" spans="12:23" s="7" customFormat="1" ht="45" customHeight="1">
      <c r="L90" s="99" t="s">
        <v>176</v>
      </c>
      <c r="M90" s="126" t="s">
        <v>4</v>
      </c>
      <c r="N90" s="132" t="s">
        <v>177</v>
      </c>
      <c r="O90" s="132"/>
      <c r="P90" s="126" t="s">
        <v>178</v>
      </c>
      <c r="Q90" s="84">
        <v>134.67</v>
      </c>
      <c r="R90" s="84">
        <v>2424.25</v>
      </c>
      <c r="S90" s="85">
        <f t="shared" si="7"/>
        <v>4115.164375</v>
      </c>
      <c r="T90" s="146"/>
      <c r="U90" s="87">
        <f t="shared" si="6"/>
        <v>0</v>
      </c>
      <c r="V90" s="24"/>
      <c r="W90" s="14"/>
    </row>
    <row r="91" spans="12:23" s="7" customFormat="1" ht="45" customHeight="1">
      <c r="L91" s="99" t="s">
        <v>179</v>
      </c>
      <c r="M91" s="126" t="s">
        <v>4</v>
      </c>
      <c r="N91" s="132" t="s">
        <v>180</v>
      </c>
      <c r="O91" s="132"/>
      <c r="P91" s="126" t="s">
        <v>181</v>
      </c>
      <c r="Q91" s="84">
        <v>156.59</v>
      </c>
      <c r="R91" s="84">
        <v>3215.95</v>
      </c>
      <c r="S91" s="85">
        <f t="shared" si="7"/>
        <v>5459.075124999999</v>
      </c>
      <c r="T91" s="146"/>
      <c r="U91" s="87">
        <f t="shared" si="6"/>
        <v>0</v>
      </c>
      <c r="V91" s="24"/>
      <c r="W91" s="14"/>
    </row>
    <row r="92" spans="12:23" s="7" customFormat="1" ht="45" customHeight="1">
      <c r="L92" s="99" t="s">
        <v>260</v>
      </c>
      <c r="M92" s="126"/>
      <c r="N92" s="132" t="s">
        <v>261</v>
      </c>
      <c r="O92" s="132"/>
      <c r="P92" s="126" t="s">
        <v>262</v>
      </c>
      <c r="Q92" s="84"/>
      <c r="R92" s="84">
        <v>3745.5</v>
      </c>
      <c r="S92" s="85">
        <f t="shared" si="7"/>
        <v>6357.98625</v>
      </c>
      <c r="T92" s="146"/>
      <c r="U92" s="87">
        <f t="shared" si="6"/>
        <v>0</v>
      </c>
      <c r="V92" s="24"/>
      <c r="W92" s="14"/>
    </row>
    <row r="93" spans="9:25" ht="45" customHeight="1">
      <c r="I93" s="7"/>
      <c r="L93" s="99" t="s">
        <v>237</v>
      </c>
      <c r="M93" s="126"/>
      <c r="N93" s="132" t="s">
        <v>238</v>
      </c>
      <c r="O93" s="132"/>
      <c r="P93" s="126" t="s">
        <v>243</v>
      </c>
      <c r="Q93" s="84"/>
      <c r="R93" s="84">
        <v>4040.48</v>
      </c>
      <c r="S93" s="85">
        <f t="shared" si="7"/>
        <v>6858.7148</v>
      </c>
      <c r="T93" s="146"/>
      <c r="U93" s="87">
        <f t="shared" si="6"/>
        <v>0</v>
      </c>
      <c r="V93" s="24"/>
      <c r="W93" s="14"/>
      <c r="X93" s="7"/>
      <c r="Y93" s="7"/>
    </row>
    <row r="94" spans="9:23" s="7" customFormat="1" ht="45" customHeight="1">
      <c r="I94"/>
      <c r="L94" s="99" t="s">
        <v>182</v>
      </c>
      <c r="M94" s="126" t="s">
        <v>4</v>
      </c>
      <c r="N94" s="132" t="s">
        <v>183</v>
      </c>
      <c r="O94" s="132"/>
      <c r="P94" s="126" t="s">
        <v>184</v>
      </c>
      <c r="Q94" s="84">
        <v>133.89</v>
      </c>
      <c r="R94" s="84">
        <v>2881.15</v>
      </c>
      <c r="S94" s="85">
        <f t="shared" si="7"/>
        <v>4890.752125</v>
      </c>
      <c r="T94" s="146"/>
      <c r="U94" s="87">
        <f t="shared" si="6"/>
        <v>0</v>
      </c>
      <c r="V94" s="24"/>
      <c r="W94" s="14"/>
    </row>
    <row r="95" spans="12:22" s="7" customFormat="1" ht="45" customHeight="1">
      <c r="L95" s="149"/>
      <c r="M95" s="149"/>
      <c r="N95" s="149"/>
      <c r="O95" s="149"/>
      <c r="P95" s="149"/>
      <c r="Q95" s="149"/>
      <c r="R95" s="68"/>
      <c r="S95" s="65"/>
      <c r="T95" s="67"/>
      <c r="U95" s="69">
        <f>SUM(U7:U94)</f>
        <v>0</v>
      </c>
      <c r="V95" s="24"/>
    </row>
    <row r="96" spans="12:22" s="7" customFormat="1" ht="45" customHeight="1">
      <c r="L96" s="70"/>
      <c r="M96" s="71"/>
      <c r="N96" s="71"/>
      <c r="O96" s="68"/>
      <c r="P96" s="71"/>
      <c r="Q96" s="72"/>
      <c r="R96" s="72"/>
      <c r="S96" s="73" t="s">
        <v>186</v>
      </c>
      <c r="T96" s="66"/>
      <c r="U96" s="74">
        <f>SUM(U95*1.21)</f>
        <v>0</v>
      </c>
      <c r="V96" s="24"/>
    </row>
    <row r="97" spans="9:21" ht="39.75" customHeight="1">
      <c r="I97" s="7"/>
      <c r="L97" s="44"/>
      <c r="M97" s="45"/>
      <c r="N97" s="45"/>
      <c r="O97" s="45"/>
      <c r="P97" s="45"/>
      <c r="Q97" s="46"/>
      <c r="R97" s="56"/>
      <c r="S97" s="47"/>
      <c r="T97" s="47"/>
      <c r="U97" s="29"/>
    </row>
    <row r="98" spans="9:22" s="7" customFormat="1" ht="39.75" customHeight="1">
      <c r="I98"/>
      <c r="L98" s="44"/>
      <c r="M98" s="45"/>
      <c r="N98" s="45"/>
      <c r="O98" s="45"/>
      <c r="P98" s="45"/>
      <c r="Q98" s="46"/>
      <c r="R98" s="46"/>
      <c r="S98" s="47"/>
      <c r="T98" s="47"/>
      <c r="U98" s="29"/>
      <c r="V98" s="24"/>
    </row>
    <row r="99" spans="12:22" s="7" customFormat="1" ht="39.75" customHeight="1">
      <c r="L99" s="56"/>
      <c r="M99" s="56"/>
      <c r="N99" s="56"/>
      <c r="O99" s="58"/>
      <c r="P99" s="56"/>
      <c r="Q99" s="56"/>
      <c r="R99" s="59"/>
      <c r="S99" s="60"/>
      <c r="T99" s="60"/>
      <c r="U99" s="61"/>
      <c r="V99" s="24"/>
    </row>
    <row r="100" spans="12:22" s="7" customFormat="1" ht="39.75" customHeight="1">
      <c r="L100" s="62"/>
      <c r="M100" s="58"/>
      <c r="N100" s="58"/>
      <c r="O100" s="56"/>
      <c r="P100" s="58"/>
      <c r="Q100" s="59"/>
      <c r="R100" s="59"/>
      <c r="S100" s="63"/>
      <c r="T100" s="63"/>
      <c r="U100" s="29"/>
      <c r="V100" s="24"/>
    </row>
    <row r="101" spans="12:22" s="7" customFormat="1" ht="39.75" customHeight="1">
      <c r="L101" s="62"/>
      <c r="M101" s="58"/>
      <c r="N101" s="58"/>
      <c r="O101" s="58"/>
      <c r="P101" s="58"/>
      <c r="Q101" s="59"/>
      <c r="R101" s="56"/>
      <c r="S101" s="63"/>
      <c r="T101" s="63"/>
      <c r="U101" s="29"/>
      <c r="V101" s="24"/>
    </row>
    <row r="102" spans="9:22" s="8" customFormat="1" ht="39.75" customHeight="1">
      <c r="I102" s="7"/>
      <c r="L102" s="44"/>
      <c r="M102" s="45"/>
      <c r="N102" s="45"/>
      <c r="O102" s="45"/>
      <c r="P102" s="45"/>
      <c r="Q102" s="46"/>
      <c r="R102" s="46"/>
      <c r="S102" s="47"/>
      <c r="T102" s="47"/>
      <c r="U102" s="29"/>
      <c r="V102" s="26"/>
    </row>
    <row r="103" spans="9:21" ht="39.75" customHeight="1">
      <c r="I103" s="8"/>
      <c r="L103" s="44"/>
      <c r="M103" s="45"/>
      <c r="N103" s="45"/>
      <c r="O103" s="45"/>
      <c r="P103" s="45"/>
      <c r="Q103" s="46"/>
      <c r="R103" s="46"/>
      <c r="S103" s="47"/>
      <c r="T103" s="47"/>
      <c r="U103" s="29"/>
    </row>
    <row r="104" spans="12:21" ht="19.5" customHeight="1">
      <c r="L104" s="44"/>
      <c r="M104" s="45"/>
      <c r="N104" s="45"/>
      <c r="O104" s="45"/>
      <c r="P104" s="45"/>
      <c r="Q104" s="46"/>
      <c r="R104" s="46"/>
      <c r="S104" s="47"/>
      <c r="T104" s="47"/>
      <c r="U104" s="29"/>
    </row>
    <row r="105" spans="12:21" ht="19.5" customHeight="1">
      <c r="L105" s="48"/>
      <c r="M105" s="49"/>
      <c r="N105" s="49"/>
      <c r="O105" s="45"/>
      <c r="P105" s="49"/>
      <c r="Q105" s="50"/>
      <c r="R105" s="46"/>
      <c r="S105" s="47"/>
      <c r="T105" s="47"/>
      <c r="U105" s="27"/>
    </row>
    <row r="106" spans="12:21" ht="19.5" customHeight="1">
      <c r="L106" s="51"/>
      <c r="M106" s="28"/>
      <c r="N106" s="28"/>
      <c r="O106" s="49"/>
      <c r="P106" s="28"/>
      <c r="Q106" s="52"/>
      <c r="R106" s="46"/>
      <c r="S106" s="27"/>
      <c r="T106" s="27"/>
      <c r="U106" s="27"/>
    </row>
    <row r="107" spans="12:21" ht="21">
      <c r="L107" s="51"/>
      <c r="M107" s="28"/>
      <c r="N107" s="28"/>
      <c r="O107" s="28"/>
      <c r="P107" s="28"/>
      <c r="Q107" s="52"/>
      <c r="R107" s="46"/>
      <c r="S107" s="31"/>
      <c r="T107" s="31"/>
      <c r="U107" s="27"/>
    </row>
    <row r="108" spans="12:21" ht="15.75">
      <c r="L108" s="51"/>
      <c r="M108" s="28"/>
      <c r="N108" s="28"/>
      <c r="O108" s="28"/>
      <c r="P108" s="28"/>
      <c r="Q108" s="52"/>
      <c r="R108" s="52"/>
      <c r="S108" s="31"/>
      <c r="T108" s="31"/>
      <c r="U108" s="27"/>
    </row>
    <row r="109" spans="15:18" ht="15.75">
      <c r="O109" s="28"/>
      <c r="R109" s="52"/>
    </row>
    <row r="110" ht="15.75">
      <c r="R110" s="52"/>
    </row>
  </sheetData>
  <sheetProtection/>
  <mergeCells count="3">
    <mergeCell ref="L57:Q57"/>
    <mergeCell ref="L69:Q69"/>
    <mergeCell ref="L95:Q95"/>
  </mergeCells>
  <dataValidations count="1">
    <dataValidation type="textLength" allowBlank="1" showInputMessage="1" showErrorMessage="1" sqref="L99:L65536 P96:P98 L95 L59:L61 L48:L56 L43:L46 L41 L14:L34 L1:L5 L11 L8:L9 L71:L93">
      <formula1>13</formula1>
      <formula2>13</formula2>
    </dataValidation>
  </dataValidations>
  <hyperlinks>
    <hyperlink ref="P3" r:id="rId1" display="info@bemardistribuidora.com.ar"/>
    <hyperlink ref="P4" r:id="rId2" display="www.bemardistribuidora.com.ar"/>
  </hyperlinks>
  <printOptions/>
  <pageMargins left="0" right="0" top="0" bottom="0" header="0" footer="0"/>
  <pageSetup horizontalDpi="360" verticalDpi="360" orientation="portrait" paperSize="9" scale="40" r:id="rId4"/>
  <rowBreaks count="1" manualBreakCount="1">
    <brk id="96" max="2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">
      <selection activeCell="H18" sqref="H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esteban</dc:creator>
  <cp:keywords/>
  <dc:description/>
  <cp:lastModifiedBy>Roberto</cp:lastModifiedBy>
  <cp:lastPrinted>2021-03-29T19:49:28Z</cp:lastPrinted>
  <dcterms:created xsi:type="dcterms:W3CDTF">2014-03-21T00:21:50Z</dcterms:created>
  <dcterms:modified xsi:type="dcterms:W3CDTF">2023-05-15T15:12:47Z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